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535" activeTab="2"/>
  </bookViews>
  <sheets>
    <sheet name="一般性谈判CC+" sheetId="4" r:id="rId1"/>
    <sheet name="竞标式谈判AB" sheetId="5" r:id="rId2"/>
    <sheet name="汇总" sheetId="6" r:id="rId3"/>
  </sheets>
  <externalReferences>
    <externalReference r:id="rId4"/>
  </externalReferences>
  <definedNames>
    <definedName name="_xlnm._FilterDatabase" localSheetId="1" hidden="1">竞标式谈判AB!$A$2:$O$50</definedName>
    <definedName name="_xlnm._FilterDatabase" localSheetId="2" hidden="1">汇总!$A$2:$O$261</definedName>
    <definedName name="_xlnm._FilterDatabase" localSheetId="0" hidden="1">'一般性谈判CC+'!$A$2:$O$214</definedName>
    <definedName name="_xlnm.Print_Titles" localSheetId="0">'一般性谈判CC+'!#REF!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<sst xmlns="http://schemas.openxmlformats.org/spreadsheetml/2006/main" count="4308" uniqueCount="769">
  <si>
    <r>
      <rPr>
        <b/>
        <sz val="20"/>
        <rFont val="宋体"/>
        <charset val="134"/>
      </rPr>
      <t xml:space="preserve">2026年太原公司供应链管理部货车造修（第一次）各车型配件采购立项明细 </t>
    </r>
    <r>
      <rPr>
        <sz val="10"/>
        <rFont val="宋体"/>
        <charset val="134"/>
      </rPr>
      <t>竞标式</t>
    </r>
  </si>
  <si>
    <t>序号</t>
  </si>
  <si>
    <t>物料编码</t>
  </si>
  <si>
    <t>物料描述</t>
  </si>
  <si>
    <t>图号</t>
  </si>
  <si>
    <t>规格</t>
  </si>
  <si>
    <t>计量单位</t>
  </si>
  <si>
    <t>单车定额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</si>
  <si>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</si>
  <si>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</si>
  <si>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</si>
  <si>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</si>
  <si>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</si>
  <si>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</si>
  <si>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</si>
  <si>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</si>
  <si>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M000000020889</t>
  </si>
  <si>
    <t>支撑弹簧Φ10*Φ56*238</t>
  </si>
  <si>
    <t>QCH105-84-00-003/60Si2CrVA</t>
  </si>
  <si>
    <t>件</t>
  </si>
  <si>
    <t>货车通用</t>
  </si>
  <si>
    <t>王鹏</t>
  </si>
  <si>
    <t>货车新造</t>
  </si>
  <si>
    <t>C</t>
  </si>
  <si>
    <t>方式3</t>
  </si>
  <si>
    <t>M000000040815</t>
  </si>
  <si>
    <t>手制动拉杆链组成（5环）</t>
  </si>
  <si>
    <t>QCH104-82-04-000/20MnV</t>
  </si>
  <si>
    <t>套</t>
  </si>
  <si>
    <t>C+</t>
  </si>
  <si>
    <t>方式2</t>
  </si>
  <si>
    <t>M000000040831</t>
  </si>
  <si>
    <t>链条组成（34环）</t>
  </si>
  <si>
    <t>QCH235-82B-03-000（专用拉铆钉）</t>
  </si>
  <si>
    <t>M000000344118</t>
  </si>
  <si>
    <t>踏板</t>
  </si>
  <si>
    <t>Q/EC30-082.1-2006（黑色）</t>
  </si>
  <si>
    <t>M000005520141</t>
  </si>
  <si>
    <t>钩舌拉伸和冲击吸收能量试验</t>
  </si>
  <si>
    <t>13B/16H型</t>
  </si>
  <si>
    <t>次</t>
  </si>
  <si>
    <t>紧急活塞杆（H型）</t>
  </si>
  <si>
    <t>MSP120H-40-06A</t>
  </si>
  <si>
    <t>货车检修</t>
  </si>
  <si>
    <t>先导阀顶杆（H型）</t>
  </si>
  <si>
    <t>MSP120H-40-09A</t>
  </si>
  <si>
    <t>缓解阀销轴M3*18</t>
  </si>
  <si>
    <t>MSP120H-40-01A</t>
  </si>
  <si>
    <t>M000001104573</t>
  </si>
  <si>
    <t>主阀体组成（H型）</t>
  </si>
  <si>
    <t>MSP120H-11-00</t>
  </si>
  <si>
    <t>M000000244617</t>
  </si>
  <si>
    <t>缓解阀体组成</t>
  </si>
  <si>
    <t>MSP120F-21-00</t>
  </si>
  <si>
    <t>M000000126759</t>
  </si>
  <si>
    <t>放风阀盖组成</t>
  </si>
  <si>
    <t>MSP120F-45-00</t>
  </si>
  <si>
    <t>M000000126712</t>
  </si>
  <si>
    <t>滑阀弹簧</t>
  </si>
  <si>
    <t>MSP120F-10-15</t>
  </si>
  <si>
    <t>M000001104568</t>
  </si>
  <si>
    <t>紧急放风导向杆（H型）</t>
  </si>
  <si>
    <t>MSP120H-40-01</t>
  </si>
  <si>
    <t>M000000025068</t>
  </si>
  <si>
    <t>缓解阀手柄座套</t>
  </si>
  <si>
    <t>MSP120F-20-13</t>
  </si>
  <si>
    <t>M000000126882</t>
  </si>
  <si>
    <t>紧急阀弹簧座</t>
  </si>
  <si>
    <t>MSP120F-40-08</t>
  </si>
  <si>
    <t>M000000244632</t>
  </si>
  <si>
    <t>主阀上盖（F型）</t>
  </si>
  <si>
    <t>MSP120F-10-13</t>
  </si>
  <si>
    <t>M000001254505</t>
  </si>
  <si>
    <t>主阀前盖（H型）</t>
  </si>
  <si>
    <t>MSP120H-10-05</t>
  </si>
  <si>
    <t>M000000025063</t>
  </si>
  <si>
    <t>缓解阀上盖</t>
  </si>
  <si>
    <t>MSP120F-20-04</t>
  </si>
  <si>
    <t>M000000146327</t>
  </si>
  <si>
    <t>缓解阀下盖</t>
  </si>
  <si>
    <t>MSP120F-20-11</t>
  </si>
  <si>
    <t>M000000126809</t>
  </si>
  <si>
    <t>稳定杆</t>
  </si>
  <si>
    <t>MSP120F-10-17</t>
  </si>
  <si>
    <t>M000000964163</t>
  </si>
  <si>
    <t>节制阀（H型）</t>
  </si>
  <si>
    <t>MSP120H-10-04</t>
  </si>
  <si>
    <t>M000000244626</t>
  </si>
  <si>
    <t>加速下活塞/局减阀活塞</t>
  </si>
  <si>
    <t>MSP120F-10-28</t>
  </si>
  <si>
    <t>M000001104564</t>
  </si>
  <si>
    <t>紧急二段阀杆（H型）</t>
  </si>
  <si>
    <t>MSP120H-10-02</t>
  </si>
  <si>
    <t>M000000738984</t>
  </si>
  <si>
    <t>毛毡Φ20</t>
  </si>
  <si>
    <t>MSP120F-10-23</t>
  </si>
  <si>
    <t>M000000350457</t>
  </si>
  <si>
    <t>压垫</t>
  </si>
  <si>
    <t>MSP120F-10-30</t>
  </si>
  <si>
    <t>M000000043940</t>
  </si>
  <si>
    <t>缓解阀手柄</t>
  </si>
  <si>
    <t>MSP120F-20-12</t>
  </si>
  <si>
    <t>M000000132700</t>
  </si>
  <si>
    <t>（中间体）螺堵</t>
  </si>
  <si>
    <t>MSP120F-30-05</t>
  </si>
  <si>
    <t>M000000063582</t>
  </si>
  <si>
    <t>安定弹簧</t>
  </si>
  <si>
    <t>MSP120F-20-02</t>
  </si>
  <si>
    <t>M000000063583</t>
  </si>
  <si>
    <t>稳定弹簧1.5*20*34.5</t>
  </si>
  <si>
    <t>M000000025077</t>
  </si>
  <si>
    <t>先导阀弹簧1.0*11*17.5</t>
  </si>
  <si>
    <t>M000000126721</t>
  </si>
  <si>
    <t>局减阀弹簧2*20*53</t>
  </si>
  <si>
    <t>M000000126715</t>
  </si>
  <si>
    <t>缓解阀弹簧（F型/H型）2.0*24*48*8</t>
  </si>
  <si>
    <t>M000000272281</t>
  </si>
  <si>
    <t>缓解阀手柄弹簧2.2*13.2*38</t>
  </si>
  <si>
    <t>M000000063584</t>
  </si>
  <si>
    <t>节制阀弹簧</t>
  </si>
  <si>
    <t>M000000126718</t>
  </si>
  <si>
    <t>减速弹簧</t>
  </si>
  <si>
    <t>M000000126720</t>
  </si>
  <si>
    <t>紧急二段阀弹簧</t>
  </si>
  <si>
    <t>M000000126724</t>
  </si>
  <si>
    <t>止回阀弹簧0.7*14.8*25/1.2*11*33</t>
  </si>
  <si>
    <t>MSP120F-20-02（主阀/半自动缓解阀）</t>
  </si>
  <si>
    <t>1</t>
  </si>
  <si>
    <t>M000001539065</t>
  </si>
  <si>
    <t>紧急排风口销（H型）</t>
  </si>
  <si>
    <t>MSP120H-40-03</t>
  </si>
  <si>
    <t>M000000126817</t>
  </si>
  <si>
    <t>缓解排风口销</t>
  </si>
  <si>
    <t>MSP120F-20-10</t>
  </si>
  <si>
    <t>M000000244623</t>
  </si>
  <si>
    <t>缓解阀顶杆座</t>
  </si>
  <si>
    <t>MSP120F-20-01</t>
  </si>
  <si>
    <t>M000000508086</t>
  </si>
  <si>
    <t>滤尘缩堵1/8</t>
  </si>
  <si>
    <t>MSP120H-13-00</t>
  </si>
  <si>
    <t>M000000508153</t>
  </si>
  <si>
    <t>滤尘缩堵1/4</t>
  </si>
  <si>
    <t>MSP120H-12-00</t>
  </si>
  <si>
    <t>M000000508082</t>
  </si>
  <si>
    <t>滤尘缩堵3/8</t>
  </si>
  <si>
    <t>MSP120H-14-00</t>
  </si>
  <si>
    <t>M000002852698</t>
  </si>
  <si>
    <t>滤尘网Φ20</t>
  </si>
  <si>
    <t>MSP120F-31-00-20</t>
  </si>
  <si>
    <t>M000000996333</t>
  </si>
  <si>
    <t>滤尘网Φ28</t>
  </si>
  <si>
    <t>MSP120F-31-00-28</t>
  </si>
  <si>
    <t>M000002052131</t>
  </si>
  <si>
    <t>滤尘网Φ34</t>
  </si>
  <si>
    <t>MSP120F-42-00-34</t>
  </si>
  <si>
    <t>M000000019519</t>
  </si>
  <si>
    <t>孔用弹性挡圈Φ28</t>
  </si>
  <si>
    <t>GB/T893.1-1986</t>
  </si>
  <si>
    <t>M000004437121</t>
  </si>
  <si>
    <t>防尘罩（改进型）</t>
  </si>
  <si>
    <t>TKKZWA-01A-05-00-00G</t>
  </si>
  <si>
    <t>M000000346444</t>
  </si>
  <si>
    <t>DN10制动管吊卡（电镀）</t>
  </si>
  <si>
    <t>Q/QC30-082-1-2009</t>
  </si>
  <si>
    <t>M000000348656</t>
  </si>
  <si>
    <t>DN15制动管吊卡（电镀）</t>
  </si>
  <si>
    <t>M000000460524</t>
  </si>
  <si>
    <t>DN20制动管吊卡（电镀）</t>
  </si>
  <si>
    <t>M000000126799</t>
  </si>
  <si>
    <t>DN25制动管吊卡（电镀）</t>
  </si>
  <si>
    <t>M000000063580</t>
  </si>
  <si>
    <t>DN32制动管吊卡（电镀）</t>
  </si>
  <si>
    <t>M000000040895</t>
  </si>
  <si>
    <t>DN15制动管吊卡（发黑）</t>
  </si>
  <si>
    <t>Q/QC30-078-1-2006</t>
  </si>
  <si>
    <t>M000000026692</t>
  </si>
  <si>
    <t>DN32制动管吊卡（发黑）</t>
  </si>
  <si>
    <t>M000000149856</t>
  </si>
  <si>
    <t>法兰螺栓防松垫片DN10</t>
  </si>
  <si>
    <t>ECP590-00-000</t>
  </si>
  <si>
    <t>M000000120982</t>
  </si>
  <si>
    <t>法兰螺栓防松垫片DN15</t>
  </si>
  <si>
    <t>M000000120983</t>
  </si>
  <si>
    <t>法兰螺栓防松垫片DN20</t>
  </si>
  <si>
    <t>M000000120984</t>
  </si>
  <si>
    <t>法兰螺栓防松垫片DN25</t>
  </si>
  <si>
    <t>M000000120985</t>
  </si>
  <si>
    <t>法兰螺栓防松垫片DN32</t>
  </si>
  <si>
    <t>M000000652615</t>
  </si>
  <si>
    <t>顶梁组成（新式）</t>
  </si>
  <si>
    <t>CAT313B/C-02-100（Ⅰ/Ⅱ/Ⅲ/Ⅳ型）</t>
  </si>
  <si>
    <t>M000000652773</t>
  </si>
  <si>
    <t>拉环</t>
  </si>
  <si>
    <t>CAT313-02-02（Ⅰ/Ⅱ/Ⅲ/Ⅳ型）</t>
  </si>
  <si>
    <t>M000000147853</t>
  </si>
  <si>
    <t>制动阀杆</t>
  </si>
  <si>
    <t>CAT313-01-01（脱轨阀配件）</t>
  </si>
  <si>
    <t>M000000670152</t>
  </si>
  <si>
    <t>作用杆（新式）</t>
  </si>
  <si>
    <t>CAT313B/C-01-01（脱轨阀配件）</t>
  </si>
  <si>
    <t>M000000670392</t>
  </si>
  <si>
    <t>锁紧螺母（新式）</t>
  </si>
  <si>
    <t>CAT313B-01-02（脱轨阀配件）</t>
  </si>
  <si>
    <t>M000000147854</t>
  </si>
  <si>
    <t>弹片</t>
  </si>
  <si>
    <t>CAT313-01-05（脱轨阀配件）</t>
  </si>
  <si>
    <t>M000000986553</t>
  </si>
  <si>
    <t>阀盖（老式）</t>
  </si>
  <si>
    <t>CAT313-01-03（脱轨阀配件）</t>
  </si>
  <si>
    <t>M000000485056</t>
  </si>
  <si>
    <t>隔套（顶梁尼龙套）</t>
  </si>
  <si>
    <t>CAT313B-02-01（脱轨阀配件）</t>
  </si>
  <si>
    <t>M000000975400</t>
  </si>
  <si>
    <t>TZD-1型内套</t>
  </si>
  <si>
    <t>CAT313C-01-02（脱轨阀配件）</t>
  </si>
  <si>
    <t>M000000177649</t>
  </si>
  <si>
    <t>主动轴组成（不含套环）</t>
  </si>
  <si>
    <t>SYSH25-03-00-00（40Cr）</t>
  </si>
  <si>
    <t>M000000147930</t>
  </si>
  <si>
    <t>复位弹簧组成（新式）</t>
  </si>
  <si>
    <t>SYSH25-01-01-00</t>
  </si>
  <si>
    <t>M000000960985</t>
  </si>
  <si>
    <t>套环（手制动拉铆环）</t>
  </si>
  <si>
    <t>SYSH25-00-00-15</t>
  </si>
  <si>
    <t>M000000177652</t>
  </si>
  <si>
    <t>轴承（2）</t>
  </si>
  <si>
    <t>SYSH14-00-00-12A</t>
  </si>
  <si>
    <t>底座</t>
  </si>
  <si>
    <t>SYSH25-00-00-01</t>
  </si>
  <si>
    <t>M000000181694</t>
  </si>
  <si>
    <t>轴承衬套</t>
  </si>
  <si>
    <t>QF(W)387-00-13（脚制动机配件）</t>
  </si>
  <si>
    <t>M000000335324</t>
  </si>
  <si>
    <t>防松垫片</t>
  </si>
  <si>
    <t>QCP387JXA-00-02（脚制动机配件）</t>
  </si>
  <si>
    <t>M000000335447</t>
  </si>
  <si>
    <t>控制杆</t>
  </si>
  <si>
    <t>QF（W）387-00-03（脚制动机配件）</t>
  </si>
  <si>
    <t>M000000335477</t>
  </si>
  <si>
    <t>螺杆</t>
  </si>
  <si>
    <t>QF（W）387-00-14A（脚制动机配件）</t>
  </si>
  <si>
    <t>M000001318824</t>
  </si>
  <si>
    <t>绕链棘轮</t>
  </si>
  <si>
    <t>QCP387-00-10（脚制动机配件）</t>
  </si>
  <si>
    <t>M000000020805</t>
  </si>
  <si>
    <t>手制动手轮</t>
  </si>
  <si>
    <t>HT252-01-91/QT450-10</t>
  </si>
  <si>
    <t>M000000147839</t>
  </si>
  <si>
    <t>止子托</t>
  </si>
  <si>
    <t>HT247-01-91/HT150</t>
  </si>
  <si>
    <t>M000000147841</t>
  </si>
  <si>
    <t>止子锤</t>
  </si>
  <si>
    <t>HT247-04-91/HT150</t>
  </si>
  <si>
    <t>M000000274534</t>
  </si>
  <si>
    <t>止铁</t>
  </si>
  <si>
    <t>HT247-03-91（Q215-A·F）</t>
  </si>
  <si>
    <t>M000000024130</t>
  </si>
  <si>
    <t>键8*80</t>
  </si>
  <si>
    <t>HT247-05-91</t>
  </si>
  <si>
    <t>M000000147924</t>
  </si>
  <si>
    <t>A型球芯折角塞门手把</t>
  </si>
  <si>
    <t>QCP460D-00-04（B级钢）</t>
  </si>
  <si>
    <t>M000000147923</t>
  </si>
  <si>
    <t>A型球芯折角塞门套口</t>
  </si>
  <si>
    <t>QCP460D-00-03（B级钢）</t>
  </si>
  <si>
    <t>M000000960963</t>
  </si>
  <si>
    <t>（球芯折角塞门）方盖</t>
  </si>
  <si>
    <t>QCP459-00-08（球芯折角塞门配件）</t>
  </si>
  <si>
    <t>M000000357495</t>
  </si>
  <si>
    <t>锁紧螺母（帽）</t>
  </si>
  <si>
    <t>QCP460D-00-06（球芯折角塞门配件）</t>
  </si>
  <si>
    <t>M000000601490</t>
  </si>
  <si>
    <t>拔芯轴</t>
  </si>
  <si>
    <t>QCP459-00-06</t>
  </si>
  <si>
    <t>M000000124281</t>
  </si>
  <si>
    <t>球芯</t>
  </si>
  <si>
    <t>QCP459-00-03</t>
  </si>
  <si>
    <t>M000000954060</t>
  </si>
  <si>
    <t>弹性卡套DN32</t>
  </si>
  <si>
    <t>QCP460D-01-02（球芯折角塞门配件）</t>
  </si>
  <si>
    <t>M000000353016</t>
  </si>
  <si>
    <t>垫片DN32</t>
  </si>
  <si>
    <t>QCP468-01-05（球芯折角塞门配件）</t>
  </si>
  <si>
    <t>M000000541903</t>
  </si>
  <si>
    <t>密封圈DN32</t>
  </si>
  <si>
    <t>QCP468-01-04（球芯折角塞门配件）</t>
  </si>
  <si>
    <t>M000000641051</t>
  </si>
  <si>
    <t>（球芯折角塞门）弹簧</t>
  </si>
  <si>
    <t>QCP460D-00-02（球芯折角塞门配件）</t>
  </si>
  <si>
    <t>M000000021332</t>
  </si>
  <si>
    <t>QCP432-00-11（QT450-10）</t>
  </si>
  <si>
    <t>M000000964137</t>
  </si>
  <si>
    <t>压圈</t>
  </si>
  <si>
    <t>QCP460-00-06（折角塞门配件）</t>
  </si>
  <si>
    <t>M000000044099</t>
  </si>
  <si>
    <t>制动软管吊链组成</t>
  </si>
  <si>
    <t>QCH235-80B-07-000</t>
  </si>
  <si>
    <t>M000003748915</t>
  </si>
  <si>
    <t>防尘堵及链</t>
  </si>
  <si>
    <t>TCP80-40-00（8字环）</t>
  </si>
  <si>
    <t>M000000319276</t>
  </si>
  <si>
    <t>链蹄环16*20*55</t>
  </si>
  <si>
    <t>QCH104-82-02-001/20MnV</t>
  </si>
  <si>
    <t>M000000244950</t>
  </si>
  <si>
    <t>链蹄环16*28*90</t>
  </si>
  <si>
    <t>M000000021466</t>
  </si>
  <si>
    <t>提杆吊环（链环）12*55/64/70/80</t>
  </si>
  <si>
    <t>TB/T894-1999/Q235A</t>
  </si>
  <si>
    <t>M000000024136</t>
  </si>
  <si>
    <t>手制动轴链(A型)10*32</t>
  </si>
  <si>
    <t>HT255-00-91（44环）</t>
  </si>
  <si>
    <t>M000000120958</t>
  </si>
  <si>
    <t>手制动拉杆链组成（单环）</t>
  </si>
  <si>
    <t>ECH95-82-01-000/Q235A</t>
  </si>
  <si>
    <t>M000004623341</t>
  </si>
  <si>
    <t>14*70（2X16*20*55）/20MnV</t>
  </si>
  <si>
    <t>M000000617065</t>
  </si>
  <si>
    <t>手制动拉杆链组成（3环）</t>
  </si>
  <si>
    <t>ECH67-82-02-000（链环16*64）/Q235A</t>
  </si>
  <si>
    <t>M000000487194</t>
  </si>
  <si>
    <t>QCH235C-82-02-000/20MnV</t>
  </si>
  <si>
    <t>M000000211101</t>
  </si>
  <si>
    <t>XCP80-01-200/Q235A</t>
  </si>
  <si>
    <t>M000001297602</t>
  </si>
  <si>
    <t>密封圈DN10</t>
  </si>
  <si>
    <t>QCP468-01-04（耐油耐寒橡胶）</t>
  </si>
  <si>
    <t>M000001297603</t>
  </si>
  <si>
    <t>密封圈DN15</t>
  </si>
  <si>
    <t>M000001297604</t>
  </si>
  <si>
    <t>密封圈DN20</t>
  </si>
  <si>
    <t>M000001297605</t>
  </si>
  <si>
    <t>密封圈DN25</t>
  </si>
  <si>
    <t>M000001297606</t>
  </si>
  <si>
    <t>M000000024374</t>
  </si>
  <si>
    <t>13号车钩托梁B</t>
  </si>
  <si>
    <t>TB/T1486-1999（ECH110-84-00-001）/ZG230-450</t>
  </si>
  <si>
    <t>M000000040886</t>
  </si>
  <si>
    <t>防跳插销（插销直边L=155mm）</t>
  </si>
  <si>
    <t>QCP860XL-05B-00</t>
  </si>
  <si>
    <t>M000000021334</t>
  </si>
  <si>
    <t>拉簧Φ4*Φ49*190</t>
  </si>
  <si>
    <t>QCH105-84-00-005/弹簧钢丝4</t>
  </si>
  <si>
    <t>M000002234699</t>
  </si>
  <si>
    <t>356*280A型缸体组成（缸座组成）</t>
  </si>
  <si>
    <t>Q/TY30-060A-1/2-2005</t>
  </si>
  <si>
    <t>不锈钢弯头DN15</t>
  </si>
  <si>
    <t>Q/CR87-13-2017（TB/T812-1993）</t>
  </si>
  <si>
    <t>M000000661643</t>
  </si>
  <si>
    <t>阀座垫130*105*14</t>
  </si>
  <si>
    <t>XCP401-00-09（聚四氟乙烯SFB-1）</t>
  </si>
  <si>
    <t>罐车</t>
  </si>
  <si>
    <t>M000002091422</t>
  </si>
  <si>
    <t>O型密封圈26*5</t>
  </si>
  <si>
    <t>XCP401-00-07（橡胶1-2）</t>
  </si>
  <si>
    <t>M000000273089</t>
  </si>
  <si>
    <t>中法兰垫片190*172*3.2</t>
  </si>
  <si>
    <t>XCP401-00-02（聚四氟乙烯SFB-1）</t>
  </si>
  <si>
    <t>M000005534798</t>
  </si>
  <si>
    <t>O型密封圈（排油管盖）113*99*7</t>
  </si>
  <si>
    <t>HT271-05-91（橡胶1-2）</t>
  </si>
  <si>
    <t>M000005534799</t>
  </si>
  <si>
    <t>O型密封圈（进汽口盖）71*61*5</t>
  </si>
  <si>
    <t>HT273-02-91（橡胶1-2）</t>
  </si>
  <si>
    <t>M000005187596</t>
  </si>
  <si>
    <t>密封垫140*115*2</t>
  </si>
  <si>
    <t>Φ140*Φ115*2（丁晴橡胶）</t>
  </si>
  <si>
    <t>M000005187595</t>
  </si>
  <si>
    <t>密封垫204*178*2</t>
  </si>
  <si>
    <t>Φ204*Φ178*2（丁晴橡胶）</t>
  </si>
  <si>
    <t>M000001655905</t>
  </si>
  <si>
    <t>内加温装置密封垫79*64*3</t>
  </si>
  <si>
    <t>XCH40-51-00-005（NY250）</t>
  </si>
  <si>
    <t>M000000370365</t>
  </si>
  <si>
    <t>密封垫78*56*5</t>
  </si>
  <si>
    <t>XCP51-01-004（丁晴橡胶）</t>
  </si>
  <si>
    <t>M000000129727</t>
  </si>
  <si>
    <t>密封垫</t>
  </si>
  <si>
    <t>Φ67*Φ46*3（石棉橡胶板）</t>
  </si>
  <si>
    <t>抽液管垫</t>
  </si>
  <si>
    <t>Φ150*Φ108*3（石棉橡胶板）</t>
  </si>
  <si>
    <t>抽酸管垫</t>
  </si>
  <si>
    <t>Φ130*Φ90*3（石棉橡胶板）</t>
  </si>
  <si>
    <t>进风管垫</t>
  </si>
  <si>
    <t>Φ90*Φ60*3（石棉橡胶板）</t>
  </si>
  <si>
    <t>M000001185429</t>
  </si>
  <si>
    <t>链叉</t>
  </si>
  <si>
    <t>1703-06-03-01</t>
  </si>
  <si>
    <t>工程作业车</t>
  </si>
  <si>
    <t>工程车检修</t>
  </si>
  <si>
    <t>M000005591131</t>
  </si>
  <si>
    <t>挡砟底门曲拐体</t>
  </si>
  <si>
    <t>TCP06-07-01</t>
  </si>
  <si>
    <t>朱志杰</t>
  </si>
  <si>
    <t>M000005905413</t>
  </si>
  <si>
    <t>挡砟底门曲拐体（1）</t>
  </si>
  <si>
    <t>TCP06-16-01</t>
  </si>
  <si>
    <t>M000005591183</t>
  </si>
  <si>
    <t>挡砟底门曲拐盖</t>
  </si>
  <si>
    <t>TCP06-07-02</t>
  </si>
  <si>
    <t>M000005591126</t>
  </si>
  <si>
    <t>下曲拐（3）</t>
  </si>
  <si>
    <t xml:space="preserve">TCP06-00-07 </t>
  </si>
  <si>
    <t>M000005591128</t>
  </si>
  <si>
    <t>挡砟底门折页（左1）</t>
  </si>
  <si>
    <t>TCP06-00-09</t>
  </si>
  <si>
    <t>M000005591129</t>
  </si>
  <si>
    <t>挡砟底门折页（右1）</t>
  </si>
  <si>
    <t>TCP06-00-10</t>
  </si>
  <si>
    <t>M000005591181</t>
  </si>
  <si>
    <t>挡砟底门折页（左2）</t>
  </si>
  <si>
    <t>TCP06-00-12</t>
  </si>
  <si>
    <t>M000005591182</t>
  </si>
  <si>
    <t>挡砟底门折页（右2）</t>
  </si>
  <si>
    <t>TCP06-00-13</t>
  </si>
  <si>
    <t>M000005591180</t>
  </si>
  <si>
    <t>底门折页座（2）</t>
  </si>
  <si>
    <t>TCP06-00-11</t>
  </si>
  <si>
    <t>M000005905412</t>
  </si>
  <si>
    <t>转换轴支架</t>
  </si>
  <si>
    <t>TCP02-00-05</t>
  </si>
  <si>
    <t>M000005591184</t>
  </si>
  <si>
    <t>转换拉杆头</t>
  </si>
  <si>
    <t>TCP06-09-02</t>
  </si>
  <si>
    <t>M000005591132</t>
  </si>
  <si>
    <t>连接曲拐体</t>
  </si>
  <si>
    <t>TCP06-10-01</t>
  </si>
  <si>
    <t>M000005905408</t>
  </si>
  <si>
    <t>侧传动轴支架</t>
  </si>
  <si>
    <t>TCP02-00-01</t>
  </si>
  <si>
    <t>M000005591127</t>
  </si>
  <si>
    <t>中间轴支撑1</t>
  </si>
  <si>
    <t>TCP06-00-08</t>
  </si>
  <si>
    <t>M000005591130</t>
  </si>
  <si>
    <t>中间轴支撑2</t>
  </si>
  <si>
    <t>TCP06-00-14</t>
  </si>
  <si>
    <t>M000005863279</t>
  </si>
  <si>
    <t>联轴器</t>
  </si>
  <si>
    <t>TYH328-08-02-200.1</t>
  </si>
  <si>
    <t>M000001630561</t>
  </si>
  <si>
    <t>翻板</t>
  </si>
  <si>
    <t>ECH52-09JGA-01-002</t>
  </si>
  <si>
    <t>M000000020902</t>
  </si>
  <si>
    <t>开关柄</t>
  </si>
  <si>
    <t>QCH235-30-01A-102</t>
  </si>
  <si>
    <t>M000000040822</t>
  </si>
  <si>
    <t>手把支座</t>
  </si>
  <si>
    <t>QCH216-30-01-301</t>
  </si>
  <si>
    <t>M000000020903</t>
  </si>
  <si>
    <t>导向板</t>
  </si>
  <si>
    <t>QCH235-30-01A-203</t>
  </si>
  <si>
    <t>M000000020898</t>
  </si>
  <si>
    <t>支承弹簧</t>
  </si>
  <si>
    <t>QCH216-30-01-003/弹簧钢丝4</t>
  </si>
  <si>
    <t>M000000020899</t>
  </si>
  <si>
    <t>弹簧</t>
  </si>
  <si>
    <t>QCH235-30-01-302</t>
  </si>
  <si>
    <t>M000000114882</t>
  </si>
  <si>
    <t>吊钩</t>
  </si>
  <si>
    <t>QCH244E-02-01-003</t>
  </si>
  <si>
    <t>M000000122850</t>
  </si>
  <si>
    <t>厂名牌</t>
  </si>
  <si>
    <t>Q/TY30-013-2006（ZL105）</t>
  </si>
  <si>
    <t>M000000021370</t>
  </si>
  <si>
    <t>产权牌</t>
  </si>
  <si>
    <t>Q/TY30-013-2003</t>
  </si>
  <si>
    <t>M000000072176</t>
  </si>
  <si>
    <t>垫圈20</t>
  </si>
  <si>
    <t>TB/T59-1993</t>
  </si>
  <si>
    <t>M000001798531</t>
  </si>
  <si>
    <t>垫圈36</t>
  </si>
  <si>
    <t>M000001408428</t>
  </si>
  <si>
    <t>垫圈32</t>
  </si>
  <si>
    <t>M000001210909</t>
  </si>
  <si>
    <t>垫圈25</t>
  </si>
  <si>
    <t>M000001325104</t>
  </si>
  <si>
    <t>垫圈28</t>
  </si>
  <si>
    <t>M000001050147</t>
  </si>
  <si>
    <t>止动爪</t>
  </si>
  <si>
    <t>ECH58B-01-09-102</t>
  </si>
  <si>
    <t>M000001050148</t>
  </si>
  <si>
    <t>地环</t>
  </si>
  <si>
    <t>ECH58B-01-13-001</t>
  </si>
  <si>
    <t>M000000805852</t>
  </si>
  <si>
    <t>绳栓</t>
  </si>
  <si>
    <t>ECP115-00-00</t>
  </si>
  <si>
    <t>M000001050144</t>
  </si>
  <si>
    <t>侧门折页座1</t>
  </si>
  <si>
    <t>ECH58B-01-09-003</t>
  </si>
  <si>
    <t>M000001050145</t>
  </si>
  <si>
    <t>侧门折页座2</t>
  </si>
  <si>
    <t>ECH58B-01-09-004</t>
  </si>
  <si>
    <t>M000001050146</t>
  </si>
  <si>
    <t>侧门折页座3</t>
  </si>
  <si>
    <t>ECH58B-01-09-005</t>
  </si>
  <si>
    <t>M000001255091</t>
  </si>
  <si>
    <t>平车侧门折页</t>
  </si>
  <si>
    <t>ECH58C-31-00-003</t>
  </si>
  <si>
    <t>M000000986752</t>
  </si>
  <si>
    <t>平车侧门折页挡铁</t>
  </si>
  <si>
    <t>ECH58B-31-00-007</t>
  </si>
  <si>
    <t>M000000128798</t>
  </si>
  <si>
    <t>链蹄环20*36*90</t>
  </si>
  <si>
    <t>QCZ133-50A-01/20MnV</t>
  </si>
  <si>
    <t>M000000024086</t>
  </si>
  <si>
    <t>K2/K6闸瓦插销</t>
  </si>
  <si>
    <t>TB33-74</t>
  </si>
  <si>
    <t>M000000805851</t>
  </si>
  <si>
    <t>传感阀托板</t>
  </si>
  <si>
    <t>ECP591-00-000</t>
  </si>
  <si>
    <t>M000001364856</t>
  </si>
  <si>
    <t>JC-3旁承永久性标识牌</t>
  </si>
  <si>
    <t>TYH125-01-02-006</t>
  </si>
  <si>
    <t>M000000040875</t>
  </si>
  <si>
    <t>滑块磨耗套</t>
  </si>
  <si>
    <t>QCP704-10-08A</t>
  </si>
  <si>
    <t>M000001409980</t>
  </si>
  <si>
    <t>制动梁安全链</t>
  </si>
  <si>
    <t>QCP704-11-00/组合式制动梁配件</t>
  </si>
  <si>
    <t>M000001327408</t>
  </si>
  <si>
    <t>制动梁卡子</t>
  </si>
  <si>
    <t>M000000040873</t>
  </si>
  <si>
    <t>夹扣</t>
  </si>
  <si>
    <t>QCP704-10-03/组合式制动梁配件</t>
  </si>
  <si>
    <t>M000000124871</t>
  </si>
  <si>
    <t>闸瓦销环</t>
  </si>
  <si>
    <t>ECP310-00-000</t>
  </si>
  <si>
    <t>M000001364786</t>
  </si>
  <si>
    <t>上、下扣板</t>
  </si>
  <si>
    <t>QCZ85A-71A-01/04</t>
  </si>
  <si>
    <t>M000000987129</t>
  </si>
  <si>
    <t>铝铆钉8*60</t>
  </si>
  <si>
    <t>GB/T869</t>
  </si>
  <si>
    <t>M000000040904</t>
  </si>
  <si>
    <t>支点</t>
  </si>
  <si>
    <t>QCZ133-50A-02</t>
  </si>
  <si>
    <t>M000000046117</t>
  </si>
  <si>
    <t>奥贝衬套36*46*18</t>
  </si>
  <si>
    <t>Q/QC35-096-2000（BD级）</t>
  </si>
  <si>
    <t>M000000020968</t>
  </si>
  <si>
    <t>奥贝衬套36*46*25</t>
  </si>
  <si>
    <t>M000000045940</t>
  </si>
  <si>
    <t>奥贝衬套28*38*25</t>
  </si>
  <si>
    <t>M000000020960</t>
  </si>
  <si>
    <t>安全索</t>
  </si>
  <si>
    <t>K6</t>
  </si>
  <si>
    <t>M000002268482</t>
  </si>
  <si>
    <t>KM70安全索</t>
  </si>
  <si>
    <t>KM70</t>
  </si>
  <si>
    <t>M000003266365</t>
  </si>
  <si>
    <t>弹簧销</t>
  </si>
  <si>
    <r>
      <rPr>
        <sz val="10"/>
        <rFont val="Arial"/>
        <charset val="134"/>
      </rPr>
      <t>ɸ</t>
    </r>
    <r>
      <rPr>
        <sz val="10"/>
        <rFont val="宋体"/>
        <charset val="134"/>
      </rPr>
      <t>4</t>
    </r>
  </si>
  <si>
    <t>M000004102058</t>
  </si>
  <si>
    <t>右侧门</t>
  </si>
  <si>
    <t>TK14514A1000</t>
  </si>
  <si>
    <t>M000003795245</t>
  </si>
  <si>
    <t>TK14514B1000</t>
  </si>
  <si>
    <t>M000003795244</t>
  </si>
  <si>
    <t>左侧门</t>
  </si>
  <si>
    <t>TK14514B2000</t>
  </si>
  <si>
    <t>M000004792534</t>
  </si>
  <si>
    <t>后端门</t>
  </si>
  <si>
    <t>TKC981400004</t>
  </si>
  <si>
    <t>M000006003511</t>
  </si>
  <si>
    <t>左隔音门</t>
  </si>
  <si>
    <t>TK14514A7000</t>
  </si>
  <si>
    <t>作业车</t>
  </si>
  <si>
    <t>新造</t>
  </si>
  <si>
    <t>M000003795247</t>
  </si>
  <si>
    <t>TK2731400004</t>
  </si>
  <si>
    <t>M000003795246</t>
  </si>
  <si>
    <t>右隔音门</t>
  </si>
  <si>
    <t>TK2731400003</t>
  </si>
  <si>
    <t>M000000044376</t>
  </si>
  <si>
    <t>牵引钩</t>
  </si>
  <si>
    <t>QZH2-01-01-001</t>
  </si>
  <si>
    <t>C80E/利比里亚</t>
  </si>
  <si>
    <t>M000005861600</t>
  </si>
  <si>
    <t>上旁承58</t>
  </si>
  <si>
    <t>TYH328-01-09-001</t>
  </si>
  <si>
    <t>国贸</t>
  </si>
  <si>
    <t>M000005996395</t>
  </si>
  <si>
    <t>TCP29-04-004</t>
  </si>
  <si>
    <t>铁地板车</t>
  </si>
  <si>
    <t>M000005528433</t>
  </si>
  <si>
    <t>中木座装配XCH9-01-01-100</t>
  </si>
  <si>
    <t>PC</t>
  </si>
  <si>
    <t>8</t>
  </si>
  <si>
    <t>30</t>
  </si>
  <si>
    <t>G70</t>
  </si>
  <si>
    <t>张熙</t>
  </si>
  <si>
    <t>货车</t>
  </si>
  <si>
    <t>M000001028817</t>
  </si>
  <si>
    <t>P64垫木(1)/1865X40X25/TB/T2412.1-1993/竹材层压板/TB/T2412.1-1993/QCH148-03-00-011</t>
  </si>
  <si>
    <t>100</t>
  </si>
  <si>
    <t>P64</t>
  </si>
  <si>
    <t>M000001219571</t>
  </si>
  <si>
    <t>垫木（2）/1830X40X21/P64/Q/CR239-2016/竹材层压板</t>
  </si>
  <si>
    <t>M000001219572</t>
  </si>
  <si>
    <t>垫木（3）/2460X40X21/P64/Q/CR239-2016/竹材层压板</t>
  </si>
  <si>
    <t>M000001219573</t>
  </si>
  <si>
    <t>垫木（4）/2460X40X25/P64/Q/CR239-2016/竹材层压板</t>
  </si>
  <si>
    <t>M000000344797</t>
  </si>
  <si>
    <t>垫木(5)/2850X40X25/TB/T2412.1-1993/竹材层压板/QCH148-03-00-015</t>
  </si>
  <si>
    <t>M000001028814</t>
  </si>
  <si>
    <t>P64地板(1)/2790X167X30/TB/T2412.1-1993/竹材层压板/TB/T2412.1-1993/QCH148-03-00-001</t>
  </si>
  <si>
    <t>M000001028849</t>
  </si>
  <si>
    <t>P64高强度地板(2)/2805X276X30/TB/T2412.1-1993/竹材层压板/TB/T2412.1-1993/QCH204JX-03-00-002</t>
  </si>
  <si>
    <t>M000001215000</t>
  </si>
  <si>
    <t>地板/2790X267X30/P64/Q/CR239-2016/竹材层压板/Q/CR239-2016</t>
  </si>
  <si>
    <t>M000001215001</t>
  </si>
  <si>
    <t>地板/2815X276X30/P64/Q/CR239-2016/竹材层压板</t>
  </si>
  <si>
    <t>M000005962453</t>
  </si>
  <si>
    <t>自动控制箱</t>
  </si>
  <si>
    <t>TYH328-49-02-000</t>
  </si>
  <si>
    <t>利比里亚车</t>
  </si>
  <si>
    <t>迟姗姗</t>
  </si>
  <si>
    <t>M000005962452</t>
  </si>
  <si>
    <t>车载取电装置</t>
  </si>
  <si>
    <t>TYH328-49-01-001</t>
  </si>
  <si>
    <t>M000005870896</t>
  </si>
  <si>
    <t>自动卸车试验装置</t>
  </si>
  <si>
    <t>ZDXCSY-00-000</t>
  </si>
  <si>
    <t>试验</t>
  </si>
  <si>
    <t>方式1</t>
  </si>
  <si>
    <t>M000005836998</t>
  </si>
  <si>
    <t>横向减振装置</t>
  </si>
  <si>
    <t>TYZ53-18-00-000</t>
  </si>
  <si>
    <t>地下物流</t>
  </si>
  <si>
    <t>M000000040858</t>
  </si>
  <si>
    <t>DN25不锈钢组合式集尘器</t>
  </si>
  <si>
    <t>QCP459（A）-00-00（黑漆）</t>
  </si>
  <si>
    <t>A</t>
  </si>
  <si>
    <t>M000000020982</t>
  </si>
  <si>
    <t>手制动滑轮130*64</t>
  </si>
  <si>
    <t>ZCP330-00-00（XBLPA）</t>
  </si>
  <si>
    <t>B</t>
  </si>
  <si>
    <t>M000000342734</t>
  </si>
  <si>
    <t>手制动滑轮150*90</t>
  </si>
  <si>
    <t>TCP80-13B-01（XBLPA）</t>
  </si>
  <si>
    <t>M000001185086</t>
  </si>
  <si>
    <t>中间体组成（吊、座式）</t>
  </si>
  <si>
    <t>MSP120H/HZ-30-00</t>
  </si>
  <si>
    <t>M000001093626</t>
  </si>
  <si>
    <t>紧急阀组成</t>
  </si>
  <si>
    <t>MSP120H-40-00</t>
  </si>
  <si>
    <t>M000001185087</t>
  </si>
  <si>
    <t>半自动缓解阀组成</t>
  </si>
  <si>
    <t>MSP120H-20-00</t>
  </si>
  <si>
    <t>M000000351789</t>
  </si>
  <si>
    <t>C-A21/27型传感阀</t>
  </si>
  <si>
    <t>TKKZWA/B-01A-00-00-01</t>
  </si>
  <si>
    <t>M000000335412</t>
  </si>
  <si>
    <t>KZW-A型限压阀</t>
  </si>
  <si>
    <t>TKKZWA-02A-00-00-00</t>
  </si>
  <si>
    <t>M000000352962</t>
  </si>
  <si>
    <t>KZW-A型限压阀阀盖组成（含小件）</t>
  </si>
  <si>
    <t>TKKZWA-02-01-05-00</t>
  </si>
  <si>
    <t>M000000357563</t>
  </si>
  <si>
    <t>C-A21/27型顶杆活塞组成</t>
  </si>
  <si>
    <t>TKKZWA/B-01-01-01-00</t>
  </si>
  <si>
    <t>M000001653082</t>
  </si>
  <si>
    <t>压盖</t>
  </si>
  <si>
    <t>TKKZWA-01-01-01-07</t>
  </si>
  <si>
    <t>M000000019498</t>
  </si>
  <si>
    <t>孔用弹性挡圈Φ22</t>
  </si>
  <si>
    <t>M000001535548</t>
  </si>
  <si>
    <t>显示活塞</t>
  </si>
  <si>
    <t>TKKZWA-02-01-05-05</t>
  </si>
  <si>
    <t>M000001179382</t>
  </si>
  <si>
    <t>T-1A型调整阀</t>
  </si>
  <si>
    <t>MSP424-10-00</t>
  </si>
  <si>
    <t>M000004035376</t>
  </si>
  <si>
    <t>活塞组成（305*254型）</t>
  </si>
  <si>
    <t>MSP1046-40-00</t>
  </si>
  <si>
    <t>M000004035375</t>
  </si>
  <si>
    <t>活塞组成（356*254型）</t>
  </si>
  <si>
    <t>MSP1058-20-00</t>
  </si>
  <si>
    <t>M000003642262</t>
  </si>
  <si>
    <t>三连杆式上锁销组成</t>
  </si>
  <si>
    <t>QCP818D-20A-00（符合机辆货检函[2021]90号）</t>
  </si>
  <si>
    <t>组</t>
  </si>
  <si>
    <t>M000000960341</t>
  </si>
  <si>
    <t>13号下锁销组成</t>
  </si>
  <si>
    <t>QCP818E-20-00</t>
  </si>
  <si>
    <t>M000000124414</t>
  </si>
  <si>
    <t>17型下锁销组成</t>
  </si>
  <si>
    <t>QCP803B-01-00</t>
  </si>
  <si>
    <t>M000000120284</t>
  </si>
  <si>
    <t>17型下锁销转轴</t>
  </si>
  <si>
    <t>QCP803B-00-02</t>
  </si>
  <si>
    <t>M000000125021</t>
  </si>
  <si>
    <t>4-2W型低摩擦系数合成闸瓦</t>
  </si>
  <si>
    <t>TKZW03-00-00</t>
  </si>
  <si>
    <t>转8B转向架</t>
  </si>
  <si>
    <t>M000000451926</t>
  </si>
  <si>
    <t>100型车钩（上作用式）</t>
  </si>
  <si>
    <t>TB/T1594-00-2010</t>
  </si>
  <si>
    <t>M000000986744</t>
  </si>
  <si>
    <t>二号前车钩组装（含车钩座组装）</t>
  </si>
  <si>
    <t>JT459.562.001（JT392.562.03）</t>
  </si>
  <si>
    <t>M000002049982</t>
  </si>
  <si>
    <t>弹性旁承体检修合格[JC型]</t>
  </si>
  <si>
    <t>个</t>
  </si>
  <si>
    <t>货车检修通用</t>
  </si>
  <si>
    <t>郭晓亮</t>
  </si>
  <si>
    <t>M000002049984</t>
  </si>
  <si>
    <t>轴箱橡胶垫检修合格[K6型]</t>
  </si>
  <si>
    <t>70T检修</t>
  </si>
  <si>
    <t>M000002049981</t>
  </si>
  <si>
    <t>轴向橡胶垫检修合格[K2、K6型]</t>
  </si>
  <si>
    <t>M000000129078</t>
  </si>
  <si>
    <t>支柱（左）</t>
  </si>
  <si>
    <t>QCP704-10-01/组合式制动梁配件</t>
  </si>
  <si>
    <t>M000000129077</t>
  </si>
  <si>
    <t>支柱（右）</t>
  </si>
  <si>
    <t>QCP704-10-05/组合式制动梁配件</t>
  </si>
  <si>
    <t>M000001313549</t>
  </si>
  <si>
    <t>闸瓦托</t>
  </si>
  <si>
    <t xml:space="preserve">QCP704A-10-01B </t>
  </si>
  <si>
    <t>M000001202354</t>
  </si>
  <si>
    <t>K4弹簧托板</t>
  </si>
  <si>
    <t>ZCP53-80A-00</t>
  </si>
  <si>
    <t>M000000255403</t>
  </si>
  <si>
    <t>K5弹簧托板</t>
  </si>
  <si>
    <t>ZCHZ56-80-00</t>
  </si>
  <si>
    <t>M000002733930</t>
  </si>
  <si>
    <t>出口承载鞍</t>
  </si>
  <si>
    <t>TCP70-00-01</t>
  </si>
  <si>
    <t>M000003652681</t>
  </si>
  <si>
    <t>斜楔</t>
  </si>
  <si>
    <t>TCP70-00-12</t>
  </si>
  <si>
    <t>M000002663575</t>
  </si>
  <si>
    <t>TCP70-00-08</t>
  </si>
  <si>
    <t>M000003049482</t>
  </si>
  <si>
    <t>组合式制动梁</t>
  </si>
  <si>
    <t>TCP70-12-00</t>
  </si>
  <si>
    <t>M000003049481</t>
  </si>
  <si>
    <t>TCP70-11-00</t>
  </si>
  <si>
    <t>M000005913550</t>
  </si>
  <si>
    <t>滑槽磨耗板</t>
  </si>
  <si>
    <t>ZS-HC-00-00-01/TCP80-75-00</t>
  </si>
  <si>
    <t>M000005933121</t>
  </si>
  <si>
    <t>M000005578618</t>
  </si>
  <si>
    <t>MSHZ49-50-20-000</t>
  </si>
  <si>
    <t>M000005578617</t>
  </si>
  <si>
    <t>MSHZ49-50-10-000</t>
  </si>
  <si>
    <t>M000005933123</t>
  </si>
  <si>
    <t>MSHZ185-30-00-001</t>
  </si>
  <si>
    <t>M000000706387</t>
  </si>
  <si>
    <t>滚动轴承/352226X2-2RZ/检修/GB/T5801-2006</t>
  </si>
  <si>
    <t>352226X2-2RZ</t>
  </si>
  <si>
    <t>TAO</t>
  </si>
  <si>
    <t>500</t>
  </si>
  <si>
    <t>60T车通用</t>
  </si>
  <si>
    <t>M000000706388</t>
  </si>
  <si>
    <t>滚动轴承/353130B/检修/GB/T5801-2006</t>
  </si>
  <si>
    <t>353130B</t>
  </si>
  <si>
    <t>1500</t>
  </si>
  <si>
    <t>70T车通用</t>
  </si>
  <si>
    <t>M000002897552</t>
  </si>
  <si>
    <t>滚动轴承/352226X2-2RZ/检测/GB/T5801-2006</t>
  </si>
  <si>
    <t>1000</t>
  </si>
  <si>
    <t>M000002897551</t>
  </si>
  <si>
    <t>滚动轴承/353130B/检测/GB/T5801-2006</t>
  </si>
  <si>
    <t>M000000699903</t>
  </si>
  <si>
    <t>轴承（换件）353130B</t>
  </si>
  <si>
    <t>M000002517861</t>
  </si>
  <si>
    <t>紧凑型轴承（换件）/352226X2-2RZ/GB/T297-2015</t>
  </si>
  <si>
    <r>
      <rPr>
        <b/>
        <sz val="20"/>
        <rFont val="宋体"/>
        <charset val="134"/>
      </rPr>
      <t xml:space="preserve">2026年太原公司供应链管理部货车造修（第一次）各车型配件采购立项明细汇总 </t>
    </r>
    <r>
      <rPr>
        <sz val="10"/>
        <rFont val="宋体"/>
        <charset val="134"/>
      </rPr>
      <t>汇总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</si>
</sst>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  <scheme val="minor"/>
    </font>
    <font>
      <sz val="10"/>
      <name val="Arial"/>
      <charset val="134"/>
    </font>
    <font>
      <sz val="10"/>
      <color rgb="FF0070C0"/>
      <name val="宋体"/>
      <charset val="134"/>
      <scheme val="minor"/>
    </font>
    <font>
      <sz val="9"/>
      <color rgb="FF0070C0"/>
      <name val="宋体"/>
      <charset val="134"/>
      <scheme val="major"/>
    </font>
    <font>
      <sz val="10"/>
      <color rgb="FF0070C0"/>
      <name val="宋体"/>
      <charset val="134"/>
    </font>
    <font>
      <sz val="12"/>
      <color rgb="FF0070C0"/>
      <name val="宋体"/>
      <charset val="134"/>
    </font>
    <font>
      <sz val="10"/>
      <color rgb="FF333333"/>
      <name val="宋体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0070C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0" fillId="0" borderId="0"/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6" fillId="2" borderId="4" xfId="3" applyNumberFormat="1" applyFont="1" applyFill="1" applyBorder="1" applyAlignment="1">
      <alignment horizontal="center" vertical="center"/>
    </xf>
    <xf numFmtId="49" fontId="6" fillId="0" borderId="4" xfId="3" applyNumberFormat="1" applyFont="1" applyFill="1" applyBorder="1" applyAlignment="1">
      <alignment horizontal="center" vertical="center" wrapText="1"/>
    </xf>
    <xf numFmtId="0" fontId="6" fillId="0" borderId="4" xfId="3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2" borderId="4" xfId="0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/>
    </xf>
    <xf numFmtId="49" fontId="6" fillId="3" borderId="4" xfId="3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3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 shrinkToFit="1"/>
    </xf>
    <xf numFmtId="0" fontId="15" fillId="0" borderId="4" xfId="0" applyNumberFormat="1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shrinkToFit="1"/>
    </xf>
    <xf numFmtId="49" fontId="15" fillId="0" borderId="4" xfId="0" applyNumberFormat="1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/>
    </xf>
    <xf numFmtId="49" fontId="10" fillId="0" borderId="8" xfId="3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 shrinkToFit="1"/>
    </xf>
    <xf numFmtId="49" fontId="13" fillId="0" borderId="4" xfId="0" applyNumberFormat="1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shrinkToFit="1"/>
    </xf>
    <xf numFmtId="49" fontId="15" fillId="0" borderId="5" xfId="0" applyNumberFormat="1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 shrinkToFit="1"/>
    </xf>
    <xf numFmtId="176" fontId="15" fillId="0" borderId="5" xfId="0" applyNumberFormat="1" applyFont="1" applyFill="1" applyBorder="1" applyAlignment="1">
      <alignment horizontal="center" vertical="center" wrapText="1" shrinkToFit="1"/>
    </xf>
    <xf numFmtId="49" fontId="13" fillId="0" borderId="5" xfId="0" applyNumberFormat="1" applyFont="1" applyFill="1" applyBorder="1" applyAlignment="1">
      <alignment horizontal="center" vertical="center" wrapText="1" shrinkToFit="1"/>
    </xf>
    <xf numFmtId="49" fontId="15" fillId="0" borderId="10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49" fontId="6" fillId="0" borderId="10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17;&#24535;&#26480;2026&#24180;&#19978;&#21322;&#24180;&#33258;&#37319;&#31435;&#39033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一般性谈判"/>
      <sheetName val="竞标式谈判"/>
    </sheetNames>
    <sheetDataSet>
      <sheetData sheetId="0"/>
      <sheetData sheetId="1">
        <row r="2">
          <cell r="M2" t="str">
            <v>单位：元/含税</v>
          </cell>
        </row>
        <row r="3">
          <cell r="B3" t="str">
            <v>物料编码</v>
          </cell>
          <cell r="C3" t="str">
            <v>物料描述</v>
          </cell>
        </row>
        <row r="3">
          <cell r="E3" t="str">
            <v>计量单位</v>
          </cell>
          <cell r="F3" t="str">
            <v>单车定额</v>
          </cell>
          <cell r="G3" t="str">
            <v>车数</v>
          </cell>
          <cell r="H3" t="str">
            <v>采购数量</v>
          </cell>
          <cell r="I3" t="str">
            <v>前期采购价/市场询价（元）</v>
          </cell>
          <cell r="J3" t="str">
            <v>预估金额（元）</v>
          </cell>
          <cell r="K3" t="str">
            <v>使用车型</v>
          </cell>
          <cell r="L3" t="str">
            <v>业务员</v>
          </cell>
          <cell r="M3" t="str">
            <v>业务
类别</v>
          </cell>
          <cell r="N3" t="str">
            <v>零部件属性</v>
          </cell>
          <cell r="O3" t="str">
            <v>授标方式</v>
          </cell>
        </row>
        <row r="4">
          <cell r="B4" t="str">
            <v>M000005591131</v>
          </cell>
          <cell r="C4" t="str">
            <v>挡砟底门曲拐体</v>
          </cell>
        </row>
        <row r="4">
          <cell r="E4" t="str">
            <v>件</v>
          </cell>
          <cell r="F4">
            <v>2</v>
          </cell>
          <cell r="G4">
            <v>10</v>
          </cell>
          <cell r="H4">
            <v>20</v>
          </cell>
          <cell r="I4">
            <v>94</v>
          </cell>
          <cell r="J4">
            <v>1880</v>
          </cell>
          <cell r="K4" t="str">
            <v>KZ70技术提升</v>
          </cell>
          <cell r="L4" t="str">
            <v>朱志杰</v>
          </cell>
          <cell r="M4" t="str">
            <v>新造</v>
          </cell>
          <cell r="N4" t="str">
            <v>C</v>
          </cell>
          <cell r="O4" t="str">
            <v>方式2</v>
          </cell>
        </row>
        <row r="5">
          <cell r="B5" t="str">
            <v>M000005905413</v>
          </cell>
          <cell r="C5" t="str">
            <v>挡砟底门曲拐体（1）</v>
          </cell>
        </row>
        <row r="5">
          <cell r="E5" t="str">
            <v>件</v>
          </cell>
          <cell r="F5">
            <v>2</v>
          </cell>
          <cell r="G5">
            <v>10</v>
          </cell>
          <cell r="H5">
            <v>20</v>
          </cell>
          <cell r="I5">
            <v>91</v>
          </cell>
          <cell r="J5">
            <v>1820</v>
          </cell>
          <cell r="K5" t="str">
            <v>KZ70技术提升</v>
          </cell>
          <cell r="L5" t="str">
            <v>朱志杰</v>
          </cell>
          <cell r="M5" t="str">
            <v>新造</v>
          </cell>
          <cell r="N5" t="str">
            <v>C</v>
          </cell>
          <cell r="O5" t="str">
            <v>方式2</v>
          </cell>
        </row>
        <row r="6">
          <cell r="B6" t="str">
            <v>M000005591183</v>
          </cell>
          <cell r="C6" t="str">
            <v>挡砟底门曲拐盖</v>
          </cell>
        </row>
        <row r="6">
          <cell r="E6" t="str">
            <v>件</v>
          </cell>
          <cell r="F6">
            <v>4</v>
          </cell>
          <cell r="G6">
            <v>10</v>
          </cell>
          <cell r="H6">
            <v>40</v>
          </cell>
          <cell r="I6">
            <v>57</v>
          </cell>
          <cell r="J6">
            <v>2280</v>
          </cell>
          <cell r="K6" t="str">
            <v>KZ70技术提升</v>
          </cell>
          <cell r="L6" t="str">
            <v>朱志杰</v>
          </cell>
          <cell r="M6" t="str">
            <v>新造</v>
          </cell>
          <cell r="N6" t="str">
            <v>C</v>
          </cell>
          <cell r="O6" t="str">
            <v>方式2</v>
          </cell>
        </row>
        <row r="7">
          <cell r="B7" t="str">
            <v>M000005591126</v>
          </cell>
          <cell r="C7" t="str">
            <v>下曲拐（3）</v>
          </cell>
        </row>
        <row r="7">
          <cell r="E7" t="str">
            <v>件</v>
          </cell>
          <cell r="F7">
            <v>1</v>
          </cell>
          <cell r="G7">
            <v>10</v>
          </cell>
          <cell r="H7">
            <v>10</v>
          </cell>
          <cell r="I7">
            <v>158</v>
          </cell>
          <cell r="J7">
            <v>1580</v>
          </cell>
          <cell r="K7" t="str">
            <v>KZ70技术提升</v>
          </cell>
          <cell r="L7" t="str">
            <v>朱志杰</v>
          </cell>
          <cell r="M7" t="str">
            <v>新造</v>
          </cell>
          <cell r="N7" t="str">
            <v>C</v>
          </cell>
          <cell r="O7" t="str">
            <v>方式2</v>
          </cell>
        </row>
        <row r="8">
          <cell r="B8" t="str">
            <v>M000005591128</v>
          </cell>
          <cell r="C8" t="str">
            <v>挡砟底门折页（左1）</v>
          </cell>
        </row>
        <row r="8">
          <cell r="E8" t="str">
            <v>件</v>
          </cell>
          <cell r="F8">
            <v>1</v>
          </cell>
          <cell r="G8">
            <v>10</v>
          </cell>
          <cell r="H8">
            <v>10</v>
          </cell>
          <cell r="I8">
            <v>485</v>
          </cell>
          <cell r="J8">
            <v>4850</v>
          </cell>
          <cell r="K8" t="str">
            <v>KZ70技术提升</v>
          </cell>
          <cell r="L8" t="str">
            <v>朱志杰</v>
          </cell>
          <cell r="M8" t="str">
            <v>新造</v>
          </cell>
          <cell r="N8" t="str">
            <v>C</v>
          </cell>
          <cell r="O8" t="str">
            <v>方式1</v>
          </cell>
        </row>
        <row r="9">
          <cell r="B9" t="str">
            <v>M000005591129</v>
          </cell>
          <cell r="C9" t="str">
            <v>挡砟底门折页（右1）</v>
          </cell>
        </row>
        <row r="9">
          <cell r="E9" t="str">
            <v>件</v>
          </cell>
          <cell r="F9">
            <v>1</v>
          </cell>
          <cell r="G9">
            <v>10</v>
          </cell>
          <cell r="H9">
            <v>10</v>
          </cell>
          <cell r="I9">
            <v>485</v>
          </cell>
          <cell r="J9">
            <v>4850</v>
          </cell>
          <cell r="K9" t="str">
            <v>KZ70技术提升</v>
          </cell>
          <cell r="L9" t="str">
            <v>朱志杰</v>
          </cell>
          <cell r="M9" t="str">
            <v>新造</v>
          </cell>
          <cell r="N9" t="str">
            <v>C</v>
          </cell>
          <cell r="O9" t="str">
            <v>方式1</v>
          </cell>
        </row>
        <row r="10">
          <cell r="B10" t="str">
            <v>M000005591181</v>
          </cell>
          <cell r="C10" t="str">
            <v>挡砟底门折页（左2）</v>
          </cell>
        </row>
        <row r="10">
          <cell r="E10" t="str">
            <v>件</v>
          </cell>
          <cell r="F10">
            <v>1</v>
          </cell>
          <cell r="G10">
            <v>10</v>
          </cell>
          <cell r="H10">
            <v>10</v>
          </cell>
          <cell r="I10">
            <v>485</v>
          </cell>
          <cell r="J10">
            <v>4850</v>
          </cell>
          <cell r="K10" t="str">
            <v>KZ70技术提升</v>
          </cell>
          <cell r="L10" t="str">
            <v>朱志杰</v>
          </cell>
          <cell r="M10" t="str">
            <v>新造</v>
          </cell>
          <cell r="N10" t="str">
            <v>C</v>
          </cell>
          <cell r="O10" t="str">
            <v>方式1</v>
          </cell>
        </row>
        <row r="11">
          <cell r="B11" t="str">
            <v>M000005591182</v>
          </cell>
          <cell r="C11" t="str">
            <v>挡砟底门折页（右2）</v>
          </cell>
        </row>
        <row r="11">
          <cell r="E11" t="str">
            <v>件</v>
          </cell>
          <cell r="F11">
            <v>1</v>
          </cell>
          <cell r="G11">
            <v>10</v>
          </cell>
          <cell r="H11">
            <v>10</v>
          </cell>
          <cell r="I11">
            <v>485</v>
          </cell>
          <cell r="J11">
            <v>4850</v>
          </cell>
          <cell r="K11" t="str">
            <v>KZ70技术提升</v>
          </cell>
          <cell r="L11" t="str">
            <v>朱志杰</v>
          </cell>
          <cell r="M11" t="str">
            <v>新造</v>
          </cell>
          <cell r="N11" t="str">
            <v>C</v>
          </cell>
          <cell r="O11" t="str">
            <v>方式1</v>
          </cell>
        </row>
        <row r="12">
          <cell r="B12" t="str">
            <v>M000005591180</v>
          </cell>
          <cell r="C12" t="str">
            <v>底门折页座（2）</v>
          </cell>
        </row>
        <row r="12">
          <cell r="E12" t="str">
            <v>件</v>
          </cell>
          <cell r="F12">
            <v>4</v>
          </cell>
          <cell r="G12">
            <v>10</v>
          </cell>
          <cell r="H12">
            <v>40</v>
          </cell>
          <cell r="I12">
            <v>302</v>
          </cell>
          <cell r="J12">
            <v>12080</v>
          </cell>
          <cell r="K12" t="str">
            <v>KZ70技术提升</v>
          </cell>
          <cell r="L12" t="str">
            <v>朱志杰</v>
          </cell>
          <cell r="M12" t="str">
            <v>新造</v>
          </cell>
          <cell r="N12" t="str">
            <v>C</v>
          </cell>
          <cell r="O12" t="str">
            <v>方式1</v>
          </cell>
        </row>
        <row r="13">
          <cell r="B13" t="str">
            <v>M000005905412</v>
          </cell>
          <cell r="C13" t="str">
            <v>转换轴支架</v>
          </cell>
        </row>
        <row r="13">
          <cell r="E13" t="str">
            <v>件</v>
          </cell>
          <cell r="F13">
            <v>1</v>
          </cell>
          <cell r="G13">
            <v>10</v>
          </cell>
          <cell r="H13">
            <v>10</v>
          </cell>
          <cell r="I13">
            <v>181</v>
          </cell>
          <cell r="J13">
            <v>1810</v>
          </cell>
          <cell r="K13" t="str">
            <v>KZ70技术提升</v>
          </cell>
          <cell r="L13" t="str">
            <v>朱志杰</v>
          </cell>
          <cell r="M13" t="str">
            <v>新造</v>
          </cell>
          <cell r="N13" t="str">
            <v>C</v>
          </cell>
          <cell r="O13" t="str">
            <v>方式1</v>
          </cell>
        </row>
        <row r="14">
          <cell r="B14" t="str">
            <v>M000005591184</v>
          </cell>
          <cell r="C14" t="str">
            <v>转换拉杆头</v>
          </cell>
        </row>
        <row r="14">
          <cell r="E14" t="str">
            <v>件</v>
          </cell>
          <cell r="F14">
            <v>1</v>
          </cell>
          <cell r="G14">
            <v>10</v>
          </cell>
          <cell r="H14">
            <v>10</v>
          </cell>
          <cell r="I14">
            <v>636</v>
          </cell>
          <cell r="J14">
            <v>6360</v>
          </cell>
          <cell r="K14" t="str">
            <v>KZ70技术提升</v>
          </cell>
          <cell r="L14" t="str">
            <v>朱志杰</v>
          </cell>
          <cell r="M14" t="str">
            <v>新造</v>
          </cell>
          <cell r="N14" t="str">
            <v>C</v>
          </cell>
          <cell r="O14" t="str">
            <v>方式2</v>
          </cell>
        </row>
        <row r="15">
          <cell r="B15" t="str">
            <v>M000005591132</v>
          </cell>
          <cell r="C15" t="str">
            <v>连接曲拐体</v>
          </cell>
        </row>
        <row r="15">
          <cell r="E15" t="str">
            <v>件</v>
          </cell>
          <cell r="F15">
            <v>2</v>
          </cell>
          <cell r="G15">
            <v>10</v>
          </cell>
          <cell r="H15">
            <v>20</v>
          </cell>
          <cell r="I15">
            <v>91</v>
          </cell>
          <cell r="J15">
            <v>1820</v>
          </cell>
          <cell r="K15" t="str">
            <v>KZ70技术提升</v>
          </cell>
          <cell r="L15" t="str">
            <v>朱志杰</v>
          </cell>
          <cell r="M15" t="str">
            <v>新造</v>
          </cell>
          <cell r="N15" t="str">
            <v>C</v>
          </cell>
          <cell r="O15" t="str">
            <v>方式2</v>
          </cell>
        </row>
        <row r="16">
          <cell r="B16" t="str">
            <v>M000005905408</v>
          </cell>
          <cell r="C16" t="str">
            <v>侧传动轴支架</v>
          </cell>
        </row>
        <row r="16">
          <cell r="E16" t="str">
            <v>件</v>
          </cell>
          <cell r="F16">
            <v>4</v>
          </cell>
          <cell r="G16">
            <v>10</v>
          </cell>
          <cell r="H16">
            <v>40</v>
          </cell>
          <cell r="I16">
            <v>255</v>
          </cell>
          <cell r="J16">
            <v>10200</v>
          </cell>
          <cell r="K16" t="str">
            <v>KZ70技术提升</v>
          </cell>
          <cell r="L16" t="str">
            <v>朱志杰</v>
          </cell>
          <cell r="M16" t="str">
            <v>新造</v>
          </cell>
          <cell r="N16" t="str">
            <v>C</v>
          </cell>
          <cell r="O16" t="str">
            <v>方式2</v>
          </cell>
        </row>
        <row r="17">
          <cell r="B17" t="str">
            <v>M000005591127</v>
          </cell>
          <cell r="C17" t="str">
            <v>中间轴支撑1</v>
          </cell>
        </row>
        <row r="17">
          <cell r="E17" t="str">
            <v>件</v>
          </cell>
          <cell r="F17">
            <v>2</v>
          </cell>
          <cell r="G17">
            <v>10</v>
          </cell>
          <cell r="H17">
            <v>20</v>
          </cell>
          <cell r="I17">
            <v>248</v>
          </cell>
          <cell r="J17">
            <v>4960</v>
          </cell>
          <cell r="K17" t="str">
            <v>KZ70技术提升</v>
          </cell>
          <cell r="L17" t="str">
            <v>朱志杰</v>
          </cell>
          <cell r="M17" t="str">
            <v>新造</v>
          </cell>
          <cell r="N17" t="str">
            <v>C</v>
          </cell>
          <cell r="O17" t="str">
            <v>方式2</v>
          </cell>
        </row>
        <row r="18">
          <cell r="B18" t="str">
            <v>M000005591130</v>
          </cell>
          <cell r="C18" t="str">
            <v>中间轴支撑2</v>
          </cell>
        </row>
        <row r="18">
          <cell r="E18" t="str">
            <v>件</v>
          </cell>
          <cell r="F18">
            <v>1</v>
          </cell>
          <cell r="G18">
            <v>10</v>
          </cell>
          <cell r="H18">
            <v>10</v>
          </cell>
          <cell r="I18">
            <v>419</v>
          </cell>
          <cell r="J18">
            <v>4190</v>
          </cell>
          <cell r="K18" t="str">
            <v>KZ70技术提升</v>
          </cell>
          <cell r="L18" t="str">
            <v>朱志杰</v>
          </cell>
          <cell r="M18" t="str">
            <v>新造</v>
          </cell>
          <cell r="N18" t="str">
            <v>C</v>
          </cell>
          <cell r="O18" t="str">
            <v>方式2</v>
          </cell>
        </row>
        <row r="19">
          <cell r="B19" t="str">
            <v>M000005863279</v>
          </cell>
          <cell r="C19" t="str">
            <v>联轴器</v>
          </cell>
        </row>
        <row r="19">
          <cell r="E19" t="str">
            <v>件</v>
          </cell>
        </row>
        <row r="19">
          <cell r="H19">
            <v>102</v>
          </cell>
          <cell r="I19">
            <v>200</v>
          </cell>
          <cell r="J19">
            <v>20400</v>
          </cell>
          <cell r="K19" t="str">
            <v>淘宝/利比里亚</v>
          </cell>
          <cell r="L19" t="str">
            <v>朱志杰</v>
          </cell>
          <cell r="M19" t="str">
            <v>新造</v>
          </cell>
          <cell r="N19" t="str">
            <v>C</v>
          </cell>
          <cell r="O19" t="str">
            <v>方式2</v>
          </cell>
        </row>
        <row r="20">
          <cell r="B20" t="str">
            <v>M000001630561</v>
          </cell>
          <cell r="C20" t="str">
            <v>翻板</v>
          </cell>
        </row>
        <row r="20">
          <cell r="E20" t="str">
            <v>件</v>
          </cell>
          <cell r="F20" t="str">
            <v>4</v>
          </cell>
          <cell r="G20">
            <v>25</v>
          </cell>
          <cell r="H20">
            <v>100</v>
          </cell>
          <cell r="I20">
            <v>180</v>
          </cell>
          <cell r="J20">
            <v>18000</v>
          </cell>
          <cell r="K20" t="str">
            <v>X17</v>
          </cell>
          <cell r="L20" t="str">
            <v>朱志杰</v>
          </cell>
          <cell r="M20" t="str">
            <v>检修</v>
          </cell>
          <cell r="N20" t="str">
            <v>C</v>
          </cell>
          <cell r="O20" t="str">
            <v>方式1</v>
          </cell>
        </row>
        <row r="21">
          <cell r="B21" t="str">
            <v>M000000020902</v>
          </cell>
          <cell r="C21" t="str">
            <v>开关柄</v>
          </cell>
        </row>
        <row r="21">
          <cell r="E21" t="str">
            <v>件</v>
          </cell>
          <cell r="F21">
            <v>2</v>
          </cell>
          <cell r="G21">
            <v>250</v>
          </cell>
          <cell r="H21">
            <v>500</v>
          </cell>
          <cell r="I21">
            <v>22</v>
          </cell>
          <cell r="J21">
            <v>11000</v>
          </cell>
          <cell r="K21" t="str">
            <v>C70</v>
          </cell>
          <cell r="L21" t="str">
            <v>朱志杰</v>
          </cell>
          <cell r="M21" t="str">
            <v>检修</v>
          </cell>
          <cell r="N21" t="str">
            <v>C</v>
          </cell>
          <cell r="O21" t="str">
            <v>方式2</v>
          </cell>
        </row>
        <row r="22">
          <cell r="B22" t="str">
            <v>M000000040822</v>
          </cell>
          <cell r="C22" t="str">
            <v>手把支座</v>
          </cell>
        </row>
        <row r="22">
          <cell r="E22" t="str">
            <v>件</v>
          </cell>
          <cell r="F22">
            <v>2</v>
          </cell>
          <cell r="G22">
            <v>250</v>
          </cell>
          <cell r="H22">
            <v>500</v>
          </cell>
          <cell r="I22">
            <v>21</v>
          </cell>
          <cell r="J22">
            <v>10500</v>
          </cell>
          <cell r="K22" t="str">
            <v>C70</v>
          </cell>
          <cell r="L22" t="str">
            <v>朱志杰</v>
          </cell>
          <cell r="M22" t="str">
            <v>检修</v>
          </cell>
          <cell r="N22" t="str">
            <v>C</v>
          </cell>
          <cell r="O22" t="str">
            <v>方式2</v>
          </cell>
        </row>
        <row r="23">
          <cell r="B23" t="str">
            <v>M000000020903</v>
          </cell>
          <cell r="C23" t="str">
            <v>导向板</v>
          </cell>
        </row>
        <row r="23">
          <cell r="E23" t="str">
            <v>件</v>
          </cell>
          <cell r="F23">
            <v>2</v>
          </cell>
          <cell r="G23">
            <v>250</v>
          </cell>
          <cell r="H23">
            <v>500</v>
          </cell>
          <cell r="I23">
            <v>14</v>
          </cell>
          <cell r="J23">
            <v>7000</v>
          </cell>
          <cell r="K23" t="str">
            <v>C70</v>
          </cell>
          <cell r="L23" t="str">
            <v>朱志杰</v>
          </cell>
          <cell r="M23" t="str">
            <v>检修</v>
          </cell>
          <cell r="N23" t="str">
            <v>C</v>
          </cell>
          <cell r="O23" t="str">
            <v>方式2</v>
          </cell>
        </row>
        <row r="24">
          <cell r="B24" t="str">
            <v>M000000020898</v>
          </cell>
          <cell r="C24" t="str">
            <v>支承弹簧</v>
          </cell>
        </row>
        <row r="24">
          <cell r="E24" t="str">
            <v>件</v>
          </cell>
          <cell r="F24">
            <v>2</v>
          </cell>
          <cell r="G24">
            <v>250</v>
          </cell>
          <cell r="H24">
            <v>500</v>
          </cell>
          <cell r="I24">
            <v>4.5</v>
          </cell>
          <cell r="J24">
            <v>2250</v>
          </cell>
          <cell r="K24" t="str">
            <v>C70</v>
          </cell>
          <cell r="L24" t="str">
            <v>朱志杰</v>
          </cell>
          <cell r="M24" t="str">
            <v>检修</v>
          </cell>
          <cell r="N24" t="str">
            <v>C</v>
          </cell>
          <cell r="O24" t="str">
            <v>方式2</v>
          </cell>
        </row>
        <row r="25">
          <cell r="B25" t="str">
            <v>M000000020899</v>
          </cell>
          <cell r="C25" t="str">
            <v>弹簧</v>
          </cell>
        </row>
        <row r="25">
          <cell r="E25" t="str">
            <v>件</v>
          </cell>
          <cell r="F25">
            <v>2</v>
          </cell>
          <cell r="G25">
            <v>250</v>
          </cell>
          <cell r="H25">
            <v>500</v>
          </cell>
          <cell r="I25">
            <v>1</v>
          </cell>
          <cell r="J25">
            <v>500</v>
          </cell>
          <cell r="K25" t="str">
            <v>C70</v>
          </cell>
          <cell r="L25" t="str">
            <v>朱志杰</v>
          </cell>
          <cell r="M25" t="str">
            <v>检修</v>
          </cell>
          <cell r="N25" t="str">
            <v>C</v>
          </cell>
          <cell r="O25" t="str">
            <v>方式2</v>
          </cell>
        </row>
        <row r="26">
          <cell r="B26" t="str">
            <v>M000000114882</v>
          </cell>
          <cell r="C26" t="str">
            <v>吊钩</v>
          </cell>
        </row>
        <row r="26">
          <cell r="E26" t="str">
            <v>件</v>
          </cell>
          <cell r="F26">
            <v>4</v>
          </cell>
          <cell r="G26">
            <v>750</v>
          </cell>
          <cell r="H26">
            <v>3000</v>
          </cell>
          <cell r="I26">
            <v>5</v>
          </cell>
          <cell r="J26">
            <v>15000</v>
          </cell>
          <cell r="K26" t="str">
            <v>通用</v>
          </cell>
          <cell r="L26" t="str">
            <v>朱志杰</v>
          </cell>
          <cell r="M26" t="str">
            <v>新造</v>
          </cell>
          <cell r="N26" t="str">
            <v>C</v>
          </cell>
          <cell r="O26" t="str">
            <v>方式2</v>
          </cell>
        </row>
        <row r="27">
          <cell r="B27" t="str">
            <v>M000000122850</v>
          </cell>
          <cell r="C27" t="str">
            <v>厂名牌</v>
          </cell>
        </row>
        <row r="27">
          <cell r="E27" t="str">
            <v>件</v>
          </cell>
          <cell r="F27">
            <v>1</v>
          </cell>
          <cell r="G27">
            <v>700</v>
          </cell>
          <cell r="H27">
            <v>700</v>
          </cell>
          <cell r="I27">
            <v>31</v>
          </cell>
          <cell r="J27">
            <v>21700</v>
          </cell>
          <cell r="K27" t="str">
            <v>通用</v>
          </cell>
          <cell r="L27" t="str">
            <v>朱志杰</v>
          </cell>
          <cell r="M27" t="str">
            <v>新造</v>
          </cell>
          <cell r="N27" t="str">
            <v>C</v>
          </cell>
          <cell r="O27" t="str">
            <v>方式2</v>
          </cell>
        </row>
        <row r="28">
          <cell r="B28" t="str">
            <v>M000000021370</v>
          </cell>
          <cell r="C28" t="str">
            <v>产权牌</v>
          </cell>
        </row>
        <row r="28">
          <cell r="E28" t="str">
            <v>件</v>
          </cell>
          <cell r="F28">
            <v>1</v>
          </cell>
          <cell r="G28">
            <v>5000</v>
          </cell>
          <cell r="H28">
            <v>5000</v>
          </cell>
          <cell r="I28">
            <v>3.35</v>
          </cell>
          <cell r="J28">
            <v>16750</v>
          </cell>
          <cell r="K28" t="str">
            <v>通用</v>
          </cell>
          <cell r="L28" t="str">
            <v>朱志杰</v>
          </cell>
          <cell r="M28" t="str">
            <v>新造/检修</v>
          </cell>
          <cell r="N28" t="str">
            <v>C</v>
          </cell>
          <cell r="O28" t="str">
            <v>方式2</v>
          </cell>
        </row>
        <row r="29">
          <cell r="B29" t="str">
            <v>M000000072176</v>
          </cell>
          <cell r="C29" t="str">
            <v>垫圈20</v>
          </cell>
        </row>
        <row r="29">
          <cell r="E29" t="str">
            <v>件</v>
          </cell>
          <cell r="F29">
            <v>30</v>
          </cell>
          <cell r="G29">
            <v>400</v>
          </cell>
          <cell r="H29">
            <v>12000</v>
          </cell>
          <cell r="I29">
            <v>0.35</v>
          </cell>
          <cell r="J29">
            <v>3500</v>
          </cell>
          <cell r="K29" t="str">
            <v>通用</v>
          </cell>
          <cell r="L29" t="str">
            <v>朱志杰</v>
          </cell>
          <cell r="M29" t="str">
            <v>新造/检修</v>
          </cell>
          <cell r="N29" t="str">
            <v>C</v>
          </cell>
          <cell r="O29" t="str">
            <v>方式3</v>
          </cell>
        </row>
        <row r="30">
          <cell r="B30" t="str">
            <v>M000001798531</v>
          </cell>
          <cell r="C30" t="str">
            <v>垫圈36</v>
          </cell>
        </row>
        <row r="30">
          <cell r="E30" t="str">
            <v>件</v>
          </cell>
          <cell r="F30">
            <v>10</v>
          </cell>
          <cell r="G30">
            <v>500</v>
          </cell>
          <cell r="H30">
            <v>5000</v>
          </cell>
          <cell r="I30">
            <v>0.54</v>
          </cell>
          <cell r="J30">
            <v>2700</v>
          </cell>
          <cell r="K30" t="str">
            <v>通用</v>
          </cell>
          <cell r="L30" t="str">
            <v>朱志杰</v>
          </cell>
          <cell r="M30" t="str">
            <v>新造/检修</v>
          </cell>
          <cell r="N30" t="str">
            <v>C</v>
          </cell>
          <cell r="O30" t="str">
            <v>方式3</v>
          </cell>
        </row>
        <row r="31">
          <cell r="B31" t="str">
            <v>M000001408428</v>
          </cell>
          <cell r="C31" t="str">
            <v>垫圈32</v>
          </cell>
        </row>
        <row r="31">
          <cell r="E31" t="str">
            <v>件</v>
          </cell>
          <cell r="F31">
            <v>10</v>
          </cell>
          <cell r="G31">
            <v>500</v>
          </cell>
          <cell r="H31">
            <v>5000</v>
          </cell>
          <cell r="I31">
            <v>0.47</v>
          </cell>
          <cell r="J31">
            <v>2350</v>
          </cell>
          <cell r="K31" t="str">
            <v>通用</v>
          </cell>
          <cell r="L31" t="str">
            <v>朱志杰</v>
          </cell>
          <cell r="M31" t="str">
            <v>新造/检修</v>
          </cell>
          <cell r="N31" t="str">
            <v>C</v>
          </cell>
          <cell r="O31" t="str">
            <v>方式3</v>
          </cell>
        </row>
        <row r="32">
          <cell r="B32" t="str">
            <v>M000001210909</v>
          </cell>
          <cell r="C32" t="str">
            <v>垫圈25</v>
          </cell>
        </row>
        <row r="32">
          <cell r="E32" t="str">
            <v>件</v>
          </cell>
          <cell r="F32">
            <v>20</v>
          </cell>
          <cell r="G32">
            <v>25000</v>
          </cell>
          <cell r="H32">
            <v>50000</v>
          </cell>
          <cell r="I32">
            <v>0.37</v>
          </cell>
          <cell r="J32">
            <v>1850</v>
          </cell>
          <cell r="K32" t="str">
            <v>通用</v>
          </cell>
          <cell r="L32" t="str">
            <v>朱志杰</v>
          </cell>
          <cell r="M32" t="str">
            <v>新造/检修</v>
          </cell>
          <cell r="N32" t="str">
            <v>C</v>
          </cell>
          <cell r="O32" t="str">
            <v>方式3</v>
          </cell>
        </row>
        <row r="33">
          <cell r="B33" t="str">
            <v>M000001325104</v>
          </cell>
          <cell r="C33" t="str">
            <v>垫圈28</v>
          </cell>
        </row>
        <row r="33">
          <cell r="E33" t="str">
            <v>件</v>
          </cell>
          <cell r="F33">
            <v>28</v>
          </cell>
          <cell r="G33">
            <v>4000</v>
          </cell>
          <cell r="H33">
            <v>120000</v>
          </cell>
          <cell r="I33">
            <v>0.37</v>
          </cell>
          <cell r="J33">
            <v>37000</v>
          </cell>
          <cell r="K33" t="str">
            <v>通用</v>
          </cell>
          <cell r="L33" t="str">
            <v>朱志杰</v>
          </cell>
          <cell r="M33" t="str">
            <v>新造/检修</v>
          </cell>
          <cell r="N33" t="str">
            <v>C</v>
          </cell>
          <cell r="O33" t="str">
            <v>方式3</v>
          </cell>
        </row>
        <row r="34">
          <cell r="B34" t="str">
            <v>M000001050147</v>
          </cell>
          <cell r="C34" t="str">
            <v>止动爪</v>
          </cell>
        </row>
        <row r="34">
          <cell r="E34" t="str">
            <v>件</v>
          </cell>
          <cell r="F34">
            <v>2</v>
          </cell>
          <cell r="G34">
            <v>20</v>
          </cell>
          <cell r="H34">
            <v>280</v>
          </cell>
          <cell r="I34">
            <v>35.8</v>
          </cell>
          <cell r="J34">
            <v>10024</v>
          </cell>
          <cell r="K34" t="str">
            <v>NX70</v>
          </cell>
          <cell r="L34" t="str">
            <v>朱志杰</v>
          </cell>
          <cell r="M34" t="str">
            <v>新造</v>
          </cell>
          <cell r="N34" t="str">
            <v>C</v>
          </cell>
          <cell r="O34" t="str">
            <v>方式1</v>
          </cell>
        </row>
        <row r="35">
          <cell r="B35" t="str">
            <v>M000001050148</v>
          </cell>
          <cell r="C35" t="str">
            <v>地环</v>
          </cell>
        </row>
        <row r="35">
          <cell r="E35" t="str">
            <v>件</v>
          </cell>
          <cell r="F35">
            <v>2</v>
          </cell>
          <cell r="G35">
            <v>20</v>
          </cell>
          <cell r="H35" t="str">
            <v>120</v>
          </cell>
          <cell r="I35">
            <v>126</v>
          </cell>
          <cell r="J35">
            <v>15120</v>
          </cell>
          <cell r="K35" t="str">
            <v>NX70</v>
          </cell>
          <cell r="L35" t="str">
            <v>朱志杰</v>
          </cell>
          <cell r="M35" t="str">
            <v>新造</v>
          </cell>
          <cell r="N35" t="str">
            <v>C</v>
          </cell>
          <cell r="O35" t="str">
            <v>方式1</v>
          </cell>
        </row>
        <row r="36">
          <cell r="B36" t="str">
            <v>M000000805852</v>
          </cell>
          <cell r="C36" t="str">
            <v>绳栓</v>
          </cell>
        </row>
        <row r="36">
          <cell r="E36" t="str">
            <v>件</v>
          </cell>
          <cell r="F36">
            <v>2</v>
          </cell>
          <cell r="G36">
            <v>20</v>
          </cell>
          <cell r="H36" t="str">
            <v>80</v>
          </cell>
          <cell r="I36">
            <v>80.5</v>
          </cell>
          <cell r="J36">
            <v>6440</v>
          </cell>
          <cell r="K36" t="str">
            <v>NX70</v>
          </cell>
          <cell r="L36" t="str">
            <v>朱志杰</v>
          </cell>
          <cell r="M36" t="str">
            <v>新造</v>
          </cell>
          <cell r="N36" t="str">
            <v>C</v>
          </cell>
          <cell r="O36" t="str">
            <v>方式1</v>
          </cell>
        </row>
        <row r="37">
          <cell r="B37" t="str">
            <v>M000001050144</v>
          </cell>
          <cell r="C37" t="str">
            <v>侧门折页座1</v>
          </cell>
        </row>
        <row r="37">
          <cell r="E37" t="str">
            <v>件</v>
          </cell>
          <cell r="F37">
            <v>2</v>
          </cell>
          <cell r="G37">
            <v>20</v>
          </cell>
          <cell r="H37">
            <v>240</v>
          </cell>
          <cell r="I37">
            <v>75.6</v>
          </cell>
          <cell r="J37">
            <v>18144</v>
          </cell>
          <cell r="K37" t="str">
            <v>NX70</v>
          </cell>
          <cell r="L37" t="str">
            <v>朱志杰</v>
          </cell>
          <cell r="M37" t="str">
            <v>新造</v>
          </cell>
          <cell r="N37" t="str">
            <v>C</v>
          </cell>
          <cell r="O37" t="str">
            <v>方式1</v>
          </cell>
        </row>
        <row r="38">
          <cell r="B38" t="str">
            <v>M000001050145</v>
          </cell>
          <cell r="C38" t="str">
            <v>侧门折页座2</v>
          </cell>
        </row>
        <row r="38">
          <cell r="E38" t="str">
            <v>件</v>
          </cell>
          <cell r="F38">
            <v>2</v>
          </cell>
          <cell r="G38">
            <v>20</v>
          </cell>
          <cell r="H38">
            <v>80</v>
          </cell>
          <cell r="I38">
            <v>75.6</v>
          </cell>
          <cell r="J38">
            <v>6048</v>
          </cell>
          <cell r="K38" t="str">
            <v>NX70</v>
          </cell>
          <cell r="L38" t="str">
            <v>朱志杰</v>
          </cell>
          <cell r="M38" t="str">
            <v>新造</v>
          </cell>
          <cell r="N38" t="str">
            <v>C</v>
          </cell>
          <cell r="O38" t="str">
            <v>方式1</v>
          </cell>
        </row>
        <row r="39">
          <cell r="B39" t="str">
            <v>M000001050146</v>
          </cell>
          <cell r="C39" t="str">
            <v>侧门折页座3</v>
          </cell>
        </row>
        <row r="39">
          <cell r="E39" t="str">
            <v>件</v>
          </cell>
          <cell r="F39">
            <v>2</v>
          </cell>
          <cell r="G39">
            <v>20</v>
          </cell>
          <cell r="H39">
            <v>240</v>
          </cell>
          <cell r="I39">
            <v>75.6</v>
          </cell>
          <cell r="J39">
            <v>18144</v>
          </cell>
          <cell r="K39" t="str">
            <v>NX70</v>
          </cell>
          <cell r="L39" t="str">
            <v>朱志杰</v>
          </cell>
          <cell r="M39" t="str">
            <v>新造</v>
          </cell>
          <cell r="N39" t="str">
            <v>C</v>
          </cell>
          <cell r="O39" t="str">
            <v>方式1</v>
          </cell>
        </row>
        <row r="40">
          <cell r="B40" t="str">
            <v>M000001255091</v>
          </cell>
          <cell r="C40" t="str">
            <v>平车侧门折页</v>
          </cell>
        </row>
        <row r="40">
          <cell r="E40" t="str">
            <v>件</v>
          </cell>
          <cell r="F40">
            <v>2</v>
          </cell>
          <cell r="G40">
            <v>20</v>
          </cell>
          <cell r="H40">
            <v>560</v>
          </cell>
          <cell r="I40">
            <v>104</v>
          </cell>
          <cell r="J40">
            <v>58240</v>
          </cell>
          <cell r="K40" t="str">
            <v>NX70</v>
          </cell>
          <cell r="L40" t="str">
            <v>朱志杰</v>
          </cell>
          <cell r="M40" t="str">
            <v>新造</v>
          </cell>
          <cell r="N40" t="str">
            <v>C</v>
          </cell>
          <cell r="O40" t="str">
            <v>方式1</v>
          </cell>
        </row>
        <row r="41">
          <cell r="B41" t="str">
            <v>M000000986752</v>
          </cell>
          <cell r="C41" t="str">
            <v>平车侧门折页挡铁</v>
          </cell>
        </row>
        <row r="41">
          <cell r="E41" t="str">
            <v>件</v>
          </cell>
          <cell r="F41">
            <v>2</v>
          </cell>
          <cell r="G41">
            <v>20</v>
          </cell>
          <cell r="H41">
            <v>560</v>
          </cell>
          <cell r="I41">
            <v>43.6</v>
          </cell>
          <cell r="J41">
            <v>24416</v>
          </cell>
          <cell r="K41" t="str">
            <v>NX70</v>
          </cell>
          <cell r="L41" t="str">
            <v>朱志杰</v>
          </cell>
          <cell r="M41" t="str">
            <v>新造</v>
          </cell>
          <cell r="N41" t="str">
            <v>C</v>
          </cell>
          <cell r="O41" t="str">
            <v>方式1</v>
          </cell>
        </row>
        <row r="42">
          <cell r="B42" t="str">
            <v>M000000128798</v>
          </cell>
          <cell r="C42" t="str">
            <v>链蹄环20*36*90</v>
          </cell>
        </row>
        <row r="42">
          <cell r="E42" t="str">
            <v>件</v>
          </cell>
          <cell r="F42">
            <v>2</v>
          </cell>
          <cell r="G42">
            <v>700</v>
          </cell>
          <cell r="H42">
            <v>1400</v>
          </cell>
          <cell r="I42">
            <v>10</v>
          </cell>
          <cell r="J42">
            <v>14000</v>
          </cell>
          <cell r="K42" t="str">
            <v>通用</v>
          </cell>
          <cell r="L42" t="str">
            <v>朱志杰</v>
          </cell>
          <cell r="M42" t="str">
            <v>新造</v>
          </cell>
          <cell r="N42" t="str">
            <v>C</v>
          </cell>
          <cell r="O42" t="str">
            <v>方式3</v>
          </cell>
        </row>
        <row r="43">
          <cell r="B43" t="str">
            <v>M000000024086</v>
          </cell>
          <cell r="C43" t="str">
            <v>K2/K6闸瓦插销</v>
          </cell>
        </row>
        <row r="43">
          <cell r="E43" t="str">
            <v>件</v>
          </cell>
          <cell r="F43">
            <v>8</v>
          </cell>
          <cell r="G43">
            <v>5000</v>
          </cell>
          <cell r="H43">
            <v>40000</v>
          </cell>
          <cell r="I43">
            <v>5.2</v>
          </cell>
          <cell r="J43">
            <v>208000</v>
          </cell>
          <cell r="K43" t="str">
            <v>通用</v>
          </cell>
          <cell r="L43" t="str">
            <v>朱志杰</v>
          </cell>
          <cell r="M43" t="str">
            <v>新造/检修</v>
          </cell>
          <cell r="N43" t="str">
            <v>C</v>
          </cell>
          <cell r="O43" t="str">
            <v>方式3</v>
          </cell>
        </row>
        <row r="44">
          <cell r="B44" t="str">
            <v>M000000805851</v>
          </cell>
          <cell r="C44" t="str">
            <v>传感阀托板</v>
          </cell>
        </row>
        <row r="44">
          <cell r="E44" t="str">
            <v>件</v>
          </cell>
          <cell r="F44">
            <v>2</v>
          </cell>
          <cell r="G44">
            <v>400</v>
          </cell>
          <cell r="H44">
            <v>800</v>
          </cell>
          <cell r="I44">
            <v>27</v>
          </cell>
          <cell r="J44">
            <v>21600</v>
          </cell>
          <cell r="K44" t="str">
            <v>NX70</v>
          </cell>
          <cell r="L44" t="str">
            <v>朱志杰</v>
          </cell>
          <cell r="M44" t="str">
            <v>检修</v>
          </cell>
          <cell r="N44" t="str">
            <v>C</v>
          </cell>
          <cell r="O44" t="str">
            <v>方式2</v>
          </cell>
        </row>
        <row r="45">
          <cell r="B45" t="str">
            <v>M000001364856</v>
          </cell>
          <cell r="C45" t="str">
            <v>JC-3旁承永久性标识牌</v>
          </cell>
        </row>
        <row r="45">
          <cell r="E45" t="str">
            <v>件</v>
          </cell>
          <cell r="F45">
            <v>4</v>
          </cell>
          <cell r="G45">
            <v>25</v>
          </cell>
          <cell r="H45">
            <v>100</v>
          </cell>
          <cell r="I45">
            <v>14</v>
          </cell>
          <cell r="J45">
            <v>1400</v>
          </cell>
          <cell r="K45" t="str">
            <v>N30</v>
          </cell>
          <cell r="L45" t="str">
            <v>朱志杰</v>
          </cell>
          <cell r="M45" t="str">
            <v>检修</v>
          </cell>
          <cell r="N45" t="str">
            <v>C</v>
          </cell>
          <cell r="O45" t="str">
            <v>方式2</v>
          </cell>
        </row>
        <row r="46">
          <cell r="B46" t="str">
            <v>M000000040875</v>
          </cell>
          <cell r="C46" t="str">
            <v>滑块磨耗套</v>
          </cell>
        </row>
        <row r="46">
          <cell r="E46" t="str">
            <v>件</v>
          </cell>
          <cell r="F46">
            <v>8</v>
          </cell>
          <cell r="G46">
            <v>5000</v>
          </cell>
          <cell r="H46">
            <v>40000</v>
          </cell>
          <cell r="I46">
            <v>5.4</v>
          </cell>
          <cell r="J46">
            <v>216000</v>
          </cell>
          <cell r="K46" t="str">
            <v>通用</v>
          </cell>
          <cell r="L46" t="str">
            <v>朱志杰</v>
          </cell>
          <cell r="M46" t="str">
            <v>检修</v>
          </cell>
          <cell r="N46" t="str">
            <v>C</v>
          </cell>
          <cell r="O46" t="str">
            <v>方式3</v>
          </cell>
        </row>
        <row r="47">
          <cell r="B47" t="str">
            <v>M000001409980</v>
          </cell>
          <cell r="C47" t="str">
            <v>制动梁安全链</v>
          </cell>
        </row>
        <row r="47">
          <cell r="E47" t="str">
            <v>件</v>
          </cell>
          <cell r="F47">
            <v>8</v>
          </cell>
          <cell r="G47">
            <v>750</v>
          </cell>
          <cell r="H47">
            <v>6000</v>
          </cell>
          <cell r="I47">
            <v>23.2</v>
          </cell>
          <cell r="J47">
            <v>139200</v>
          </cell>
          <cell r="K47" t="str">
            <v>通用</v>
          </cell>
          <cell r="L47" t="str">
            <v>朱志杰</v>
          </cell>
          <cell r="M47" t="str">
            <v>检修</v>
          </cell>
          <cell r="N47" t="str">
            <v>C</v>
          </cell>
          <cell r="O47" t="str">
            <v>方式2</v>
          </cell>
        </row>
        <row r="48">
          <cell r="B48" t="str">
            <v>M000001327408</v>
          </cell>
          <cell r="C48" t="str">
            <v>制动梁卡子</v>
          </cell>
        </row>
        <row r="48">
          <cell r="E48" t="str">
            <v>件</v>
          </cell>
          <cell r="F48">
            <v>8</v>
          </cell>
          <cell r="G48">
            <v>750</v>
          </cell>
          <cell r="H48">
            <v>6000</v>
          </cell>
          <cell r="I48">
            <v>6.8</v>
          </cell>
          <cell r="J48">
            <v>40800</v>
          </cell>
          <cell r="K48" t="str">
            <v>通用</v>
          </cell>
          <cell r="L48" t="str">
            <v>朱志杰</v>
          </cell>
          <cell r="M48" t="str">
            <v>检修</v>
          </cell>
          <cell r="N48" t="str">
            <v>C</v>
          </cell>
          <cell r="O48" t="str">
            <v>方式2</v>
          </cell>
        </row>
        <row r="49">
          <cell r="B49" t="str">
            <v>M000000040873</v>
          </cell>
          <cell r="C49" t="str">
            <v>夹扣</v>
          </cell>
        </row>
        <row r="49">
          <cell r="E49" t="str">
            <v>件</v>
          </cell>
          <cell r="F49">
            <v>8</v>
          </cell>
          <cell r="G49">
            <v>12</v>
          </cell>
          <cell r="H49">
            <v>100</v>
          </cell>
          <cell r="I49">
            <v>22</v>
          </cell>
          <cell r="J49">
            <v>2200</v>
          </cell>
          <cell r="K49" t="str">
            <v>通用</v>
          </cell>
          <cell r="L49" t="str">
            <v>朱志杰</v>
          </cell>
          <cell r="M49" t="str">
            <v>检修</v>
          </cell>
          <cell r="N49" t="str">
            <v>C</v>
          </cell>
          <cell r="O49" t="str">
            <v>方式2</v>
          </cell>
        </row>
        <row r="50">
          <cell r="B50" t="str">
            <v>M000000124871</v>
          </cell>
          <cell r="C50" t="str">
            <v>闸瓦销环</v>
          </cell>
        </row>
        <row r="50">
          <cell r="E50" t="str">
            <v>件</v>
          </cell>
          <cell r="F50">
            <v>8</v>
          </cell>
          <cell r="G50">
            <v>5000</v>
          </cell>
          <cell r="H50">
            <v>40000</v>
          </cell>
          <cell r="I50">
            <v>0.16</v>
          </cell>
          <cell r="J50">
            <v>6400</v>
          </cell>
          <cell r="K50" t="str">
            <v>通用</v>
          </cell>
          <cell r="L50" t="str">
            <v>朱志杰</v>
          </cell>
          <cell r="M50" t="str">
            <v>新造/检修</v>
          </cell>
          <cell r="N50" t="str">
            <v>C</v>
          </cell>
          <cell r="O50" t="str">
            <v>方式3</v>
          </cell>
        </row>
        <row r="51">
          <cell r="B51" t="str">
            <v>M000001364786</v>
          </cell>
          <cell r="C51" t="str">
            <v>上、下扣板</v>
          </cell>
        </row>
        <row r="51">
          <cell r="E51" t="str">
            <v>件</v>
          </cell>
          <cell r="F51">
            <v>4</v>
          </cell>
          <cell r="G51">
            <v>2000</v>
          </cell>
          <cell r="H51">
            <v>8000</v>
          </cell>
          <cell r="I51">
            <v>27</v>
          </cell>
          <cell r="J51">
            <v>216000</v>
          </cell>
          <cell r="K51" t="str">
            <v>通用</v>
          </cell>
          <cell r="L51" t="str">
            <v>朱志杰</v>
          </cell>
          <cell r="M51" t="str">
            <v>检修</v>
          </cell>
          <cell r="N51" t="str">
            <v>C</v>
          </cell>
          <cell r="O51" t="str">
            <v>方式3</v>
          </cell>
        </row>
        <row r="52">
          <cell r="B52" t="str">
            <v>M000000987129</v>
          </cell>
          <cell r="C52" t="str">
            <v>铝铆钉8*60</v>
          </cell>
        </row>
        <row r="52">
          <cell r="E52" t="str">
            <v>件</v>
          </cell>
          <cell r="F52">
            <v>8</v>
          </cell>
          <cell r="G52">
            <v>37000</v>
          </cell>
          <cell r="H52">
            <v>30000</v>
          </cell>
          <cell r="I52">
            <v>0.56</v>
          </cell>
          <cell r="J52">
            <v>16800</v>
          </cell>
          <cell r="K52" t="str">
            <v>通用</v>
          </cell>
          <cell r="L52" t="str">
            <v>朱志杰</v>
          </cell>
          <cell r="M52" t="str">
            <v>检修</v>
          </cell>
          <cell r="N52" t="str">
            <v>C</v>
          </cell>
          <cell r="O52" t="str">
            <v>方式3</v>
          </cell>
        </row>
        <row r="53">
          <cell r="B53" t="str">
            <v>M000000046117</v>
          </cell>
          <cell r="C53" t="str">
            <v>奥贝衬套36*46*18</v>
          </cell>
        </row>
        <row r="53">
          <cell r="E53" t="str">
            <v>件</v>
          </cell>
          <cell r="F53">
            <v>8</v>
          </cell>
          <cell r="G53">
            <v>3500</v>
          </cell>
          <cell r="H53">
            <v>28000</v>
          </cell>
          <cell r="I53">
            <v>4.14</v>
          </cell>
          <cell r="J53">
            <v>115920</v>
          </cell>
          <cell r="K53" t="str">
            <v>通用</v>
          </cell>
          <cell r="L53" t="str">
            <v>朱志杰</v>
          </cell>
          <cell r="M53" t="str">
            <v>新造/检修</v>
          </cell>
          <cell r="N53" t="str">
            <v>C</v>
          </cell>
          <cell r="O53" t="str">
            <v>方式2</v>
          </cell>
        </row>
        <row r="54">
          <cell r="B54" t="str">
            <v>M000000020968</v>
          </cell>
          <cell r="C54" t="str">
            <v>奥贝衬套36*46*25</v>
          </cell>
        </row>
        <row r="54">
          <cell r="E54" t="str">
            <v>件</v>
          </cell>
          <cell r="F54">
            <v>10</v>
          </cell>
          <cell r="G54">
            <v>5000</v>
          </cell>
          <cell r="H54">
            <v>50000</v>
          </cell>
          <cell r="I54">
            <v>4.14</v>
          </cell>
          <cell r="J54">
            <v>207000</v>
          </cell>
          <cell r="K54" t="str">
            <v>通用</v>
          </cell>
          <cell r="L54" t="str">
            <v>朱志杰</v>
          </cell>
          <cell r="M54" t="str">
            <v>新造/检修</v>
          </cell>
          <cell r="N54" t="str">
            <v>C</v>
          </cell>
          <cell r="O54" t="str">
            <v>方式2</v>
          </cell>
        </row>
        <row r="55">
          <cell r="B55" t="str">
            <v>M000000045940</v>
          </cell>
          <cell r="C55" t="str">
            <v>奥贝衬套28*38*25</v>
          </cell>
        </row>
        <row r="55">
          <cell r="E55" t="str">
            <v>件</v>
          </cell>
          <cell r="F55">
            <v>10</v>
          </cell>
          <cell r="G55">
            <v>5000</v>
          </cell>
          <cell r="H55">
            <v>50000</v>
          </cell>
          <cell r="I55">
            <v>4</v>
          </cell>
          <cell r="J55">
            <v>20000</v>
          </cell>
          <cell r="K55" t="str">
            <v>通用</v>
          </cell>
          <cell r="L55" t="str">
            <v>朱志杰</v>
          </cell>
          <cell r="M55" t="str">
            <v>新造/检修</v>
          </cell>
          <cell r="N55" t="str">
            <v>C</v>
          </cell>
          <cell r="O55" t="str">
            <v>方式2</v>
          </cell>
        </row>
        <row r="56">
          <cell r="B56" t="str">
            <v>M000000020960</v>
          </cell>
          <cell r="C56" t="str">
            <v>安全索</v>
          </cell>
        </row>
        <row r="56">
          <cell r="E56" t="str">
            <v>件</v>
          </cell>
          <cell r="F56">
            <v>8</v>
          </cell>
          <cell r="G56">
            <v>1000</v>
          </cell>
          <cell r="H56">
            <v>8000</v>
          </cell>
          <cell r="I56">
            <v>6</v>
          </cell>
          <cell r="J56">
            <v>48000</v>
          </cell>
          <cell r="K56" t="str">
            <v>通用</v>
          </cell>
          <cell r="L56" t="str">
            <v>朱志杰</v>
          </cell>
          <cell r="M56" t="str">
            <v>新造/检修</v>
          </cell>
          <cell r="N56" t="str">
            <v>C</v>
          </cell>
          <cell r="O56" t="str">
            <v>方式2</v>
          </cell>
        </row>
        <row r="57">
          <cell r="B57" t="str">
            <v>M000002268482</v>
          </cell>
          <cell r="C57" t="str">
            <v>KM70安全索</v>
          </cell>
        </row>
        <row r="57">
          <cell r="E57" t="str">
            <v>件</v>
          </cell>
          <cell r="F57">
            <v>1</v>
          </cell>
          <cell r="G57">
            <v>500</v>
          </cell>
          <cell r="H57">
            <v>500</v>
          </cell>
          <cell r="I57">
            <v>6</v>
          </cell>
          <cell r="J57">
            <v>3000</v>
          </cell>
          <cell r="K57" t="str">
            <v>KM70</v>
          </cell>
          <cell r="L57" t="str">
            <v>朱志杰</v>
          </cell>
          <cell r="M57" t="str">
            <v>新造/检修</v>
          </cell>
          <cell r="N57" t="str">
            <v>C</v>
          </cell>
          <cell r="O57" t="str">
            <v>方式1</v>
          </cell>
        </row>
        <row r="58">
          <cell r="B58" t="str">
            <v>M000003266365</v>
          </cell>
          <cell r="C58" t="str">
            <v>弹簧销</v>
          </cell>
        </row>
        <row r="58">
          <cell r="E58" t="str">
            <v>件</v>
          </cell>
          <cell r="F58">
            <v>96</v>
          </cell>
          <cell r="G58">
            <v>5</v>
          </cell>
          <cell r="H58">
            <v>400</v>
          </cell>
          <cell r="I58">
            <v>4</v>
          </cell>
          <cell r="J58">
            <v>1600</v>
          </cell>
          <cell r="K58" t="str">
            <v>K13/作业车</v>
          </cell>
          <cell r="L58" t="str">
            <v>朱志杰</v>
          </cell>
          <cell r="M58" t="str">
            <v>新造/检修</v>
          </cell>
          <cell r="N58" t="str">
            <v>C</v>
          </cell>
          <cell r="O58" t="str">
            <v>方式2</v>
          </cell>
        </row>
        <row r="59">
          <cell r="B59" t="str">
            <v>M000004102058</v>
          </cell>
          <cell r="C59" t="str">
            <v>右侧门</v>
          </cell>
        </row>
        <row r="59">
          <cell r="E59" t="str">
            <v>件</v>
          </cell>
          <cell r="F59">
            <v>3</v>
          </cell>
          <cell r="G59">
            <v>4</v>
          </cell>
          <cell r="H59">
            <v>12</v>
          </cell>
          <cell r="I59">
            <v>6495</v>
          </cell>
          <cell r="J59">
            <v>77940</v>
          </cell>
          <cell r="K59" t="str">
            <v>作业车</v>
          </cell>
          <cell r="L59" t="str">
            <v>朱志杰</v>
          </cell>
          <cell r="M59" t="str">
            <v>新造</v>
          </cell>
          <cell r="N59" t="str">
            <v>C</v>
          </cell>
          <cell r="O59" t="str">
            <v>方式1</v>
          </cell>
        </row>
        <row r="60">
          <cell r="B60" t="str">
            <v>M000003795245</v>
          </cell>
          <cell r="C60" t="str">
            <v>右侧门</v>
          </cell>
        </row>
        <row r="60">
          <cell r="E60" t="str">
            <v>件</v>
          </cell>
          <cell r="F60">
            <v>4</v>
          </cell>
          <cell r="G60">
            <v>10</v>
          </cell>
          <cell r="H60">
            <v>40</v>
          </cell>
          <cell r="I60">
            <v>6922</v>
          </cell>
          <cell r="J60">
            <v>276880</v>
          </cell>
          <cell r="K60" t="str">
            <v>作业车</v>
          </cell>
          <cell r="L60" t="str">
            <v>朱志杰</v>
          </cell>
          <cell r="M60" t="str">
            <v>新造</v>
          </cell>
          <cell r="N60" t="str">
            <v>C</v>
          </cell>
          <cell r="O60" t="str">
            <v>方式1</v>
          </cell>
        </row>
        <row r="61">
          <cell r="B61" t="str">
            <v>M000003795244</v>
          </cell>
          <cell r="C61" t="str">
            <v>左侧门</v>
          </cell>
        </row>
        <row r="61">
          <cell r="E61" t="str">
            <v>件</v>
          </cell>
          <cell r="F61">
            <v>4</v>
          </cell>
          <cell r="G61">
            <v>10</v>
          </cell>
          <cell r="H61">
            <v>40</v>
          </cell>
          <cell r="I61">
            <v>6922</v>
          </cell>
          <cell r="J61">
            <v>276880</v>
          </cell>
          <cell r="K61" t="str">
            <v>作业车</v>
          </cell>
          <cell r="L61" t="str">
            <v>朱志杰</v>
          </cell>
          <cell r="M61" t="str">
            <v>新造</v>
          </cell>
          <cell r="N61" t="str">
            <v>C</v>
          </cell>
          <cell r="O61" t="str">
            <v>方式1</v>
          </cell>
        </row>
        <row r="62">
          <cell r="B62" t="str">
            <v>M000004792534</v>
          </cell>
          <cell r="C62" t="str">
            <v>后端门</v>
          </cell>
        </row>
        <row r="62">
          <cell r="E62" t="str">
            <v>件</v>
          </cell>
          <cell r="F62">
            <v>2</v>
          </cell>
          <cell r="G62">
            <v>5</v>
          </cell>
          <cell r="H62">
            <v>10</v>
          </cell>
          <cell r="I62">
            <v>5752</v>
          </cell>
          <cell r="J62">
            <v>57520</v>
          </cell>
          <cell r="K62" t="str">
            <v>作业车</v>
          </cell>
          <cell r="L62" t="str">
            <v>朱志杰</v>
          </cell>
          <cell r="M62" t="str">
            <v>新造</v>
          </cell>
          <cell r="N62" t="str">
            <v>C</v>
          </cell>
          <cell r="O62" t="str">
            <v>方式1</v>
          </cell>
        </row>
        <row r="63">
          <cell r="C63" t="str">
            <v>左隔音门</v>
          </cell>
        </row>
        <row r="63">
          <cell r="E63" t="str">
            <v>件</v>
          </cell>
          <cell r="F63">
            <v>2</v>
          </cell>
          <cell r="G63">
            <v>3</v>
          </cell>
          <cell r="H63">
            <v>6</v>
          </cell>
          <cell r="I63">
            <v>6495</v>
          </cell>
          <cell r="J63">
            <v>38970</v>
          </cell>
          <cell r="K63" t="str">
            <v>作业车</v>
          </cell>
          <cell r="L63" t="str">
            <v>朱志杰</v>
          </cell>
          <cell r="M63" t="str">
            <v>新造</v>
          </cell>
          <cell r="N63" t="str">
            <v>C</v>
          </cell>
          <cell r="O63" t="str">
            <v>方式1</v>
          </cell>
        </row>
        <row r="64">
          <cell r="B64" t="str">
            <v>M000003795247</v>
          </cell>
          <cell r="C64" t="str">
            <v>左隔音门</v>
          </cell>
        </row>
        <row r="64">
          <cell r="E64" t="str">
            <v>件</v>
          </cell>
          <cell r="F64">
            <v>4</v>
          </cell>
          <cell r="G64">
            <v>5</v>
          </cell>
          <cell r="H64">
            <v>20</v>
          </cell>
          <cell r="I64">
            <v>6929</v>
          </cell>
          <cell r="J64">
            <v>138580</v>
          </cell>
          <cell r="K64" t="str">
            <v>作业车</v>
          </cell>
          <cell r="L64" t="str">
            <v>朱志杰</v>
          </cell>
          <cell r="M64" t="str">
            <v>新造</v>
          </cell>
          <cell r="N64" t="str">
            <v>C</v>
          </cell>
          <cell r="O64" t="str">
            <v>方式1</v>
          </cell>
        </row>
        <row r="65">
          <cell r="B65" t="str">
            <v>M000003795246</v>
          </cell>
          <cell r="C65" t="str">
            <v>右隔音门</v>
          </cell>
        </row>
        <row r="65">
          <cell r="E65" t="str">
            <v>件</v>
          </cell>
          <cell r="F65">
            <v>2</v>
          </cell>
          <cell r="G65">
            <v>5</v>
          </cell>
          <cell r="H65">
            <v>10</v>
          </cell>
          <cell r="I65">
            <v>6929</v>
          </cell>
          <cell r="J65">
            <v>69290</v>
          </cell>
          <cell r="K65" t="str">
            <v>作业车</v>
          </cell>
          <cell r="L65" t="str">
            <v>朱志杰</v>
          </cell>
          <cell r="M65" t="str">
            <v>新造</v>
          </cell>
          <cell r="N65" t="str">
            <v>C</v>
          </cell>
          <cell r="O65" t="str">
            <v>方式1</v>
          </cell>
        </row>
        <row r="66">
          <cell r="B66" t="str">
            <v>M000000044376</v>
          </cell>
          <cell r="C66" t="str">
            <v>牵引钩</v>
          </cell>
        </row>
        <row r="66">
          <cell r="E66" t="str">
            <v>件</v>
          </cell>
          <cell r="F66">
            <v>4</v>
          </cell>
          <cell r="G66">
            <v>100</v>
          </cell>
          <cell r="H66">
            <v>400</v>
          </cell>
          <cell r="I66">
            <v>32</v>
          </cell>
          <cell r="J66">
            <v>12800</v>
          </cell>
          <cell r="K66" t="str">
            <v>作业车</v>
          </cell>
          <cell r="L66" t="str">
            <v>朱志杰</v>
          </cell>
          <cell r="M66" t="str">
            <v>新造</v>
          </cell>
          <cell r="N66" t="str">
            <v>C</v>
          </cell>
          <cell r="O66" t="str">
            <v>方式1</v>
          </cell>
        </row>
        <row r="67">
          <cell r="B67" t="str">
            <v>M000005861600</v>
          </cell>
          <cell r="C67" t="str">
            <v>上旁承58</v>
          </cell>
        </row>
        <row r="67">
          <cell r="E67" t="str">
            <v>件</v>
          </cell>
          <cell r="F67">
            <v>4</v>
          </cell>
          <cell r="G67">
            <v>100</v>
          </cell>
          <cell r="H67">
            <v>400</v>
          </cell>
          <cell r="I67">
            <v>94</v>
          </cell>
          <cell r="J67">
            <v>37600</v>
          </cell>
          <cell r="K67" t="str">
            <v>作业车</v>
          </cell>
          <cell r="L67" t="str">
            <v>朱志杰</v>
          </cell>
          <cell r="M67" t="str">
            <v>新造</v>
          </cell>
          <cell r="N67" t="str">
            <v>C</v>
          </cell>
          <cell r="O67" t="str">
            <v>方式1</v>
          </cell>
        </row>
        <row r="68">
          <cell r="B68" t="str">
            <v>M000005996395</v>
          </cell>
          <cell r="C68" t="str">
            <v>弹簧</v>
          </cell>
        </row>
        <row r="68">
          <cell r="E68" t="str">
            <v>件</v>
          </cell>
          <cell r="F68">
            <v>4</v>
          </cell>
          <cell r="G68">
            <v>1</v>
          </cell>
          <cell r="H68">
            <v>4</v>
          </cell>
          <cell r="I68">
            <v>430</v>
          </cell>
          <cell r="J68">
            <v>1720</v>
          </cell>
          <cell r="K68" t="str">
            <v>作业车</v>
          </cell>
          <cell r="L68" t="str">
            <v>朱志杰</v>
          </cell>
          <cell r="M68" t="str">
            <v>新造</v>
          </cell>
          <cell r="N68" t="str">
            <v>C</v>
          </cell>
          <cell r="O68" t="str">
            <v>方式1</v>
          </cell>
        </row>
        <row r="69">
          <cell r="B69" t="str">
            <v>M000000040904</v>
          </cell>
          <cell r="C69" t="str">
            <v>支点</v>
          </cell>
        </row>
        <row r="69">
          <cell r="E69" t="str">
            <v>件</v>
          </cell>
          <cell r="F69">
            <v>2</v>
          </cell>
          <cell r="G69">
            <v>700</v>
          </cell>
          <cell r="H69">
            <v>1400</v>
          </cell>
          <cell r="I69">
            <v>55</v>
          </cell>
          <cell r="J69">
            <v>77000</v>
          </cell>
          <cell r="K69" t="str">
            <v>通用</v>
          </cell>
        </row>
        <row r="69">
          <cell r="M69" t="str">
            <v>新造</v>
          </cell>
          <cell r="N69" t="str">
            <v>C+</v>
          </cell>
          <cell r="O69" t="str">
            <v>方式3</v>
          </cell>
        </row>
      </sheetData>
      <sheetData sheetId="2">
        <row r="2">
          <cell r="L2" t="str">
            <v>单位：元/含税</v>
          </cell>
        </row>
        <row r="3">
          <cell r="B3" t="str">
            <v>物料编码</v>
          </cell>
          <cell r="C3" t="str">
            <v>物料描述</v>
          </cell>
          <cell r="D3" t="str">
            <v>计量单位</v>
          </cell>
          <cell r="E3" t="str">
            <v>单车定额</v>
          </cell>
          <cell r="F3" t="str">
            <v>车数</v>
          </cell>
          <cell r="G3" t="str">
            <v>采购数量</v>
          </cell>
          <cell r="H3" t="str">
            <v>前期采购价/市场询价（元）</v>
          </cell>
          <cell r="I3" t="str">
            <v>预估金额（元）</v>
          </cell>
          <cell r="J3" t="str">
            <v>使用车型</v>
          </cell>
          <cell r="K3" t="str">
            <v>业务员</v>
          </cell>
          <cell r="L3" t="str">
            <v>业务
类别</v>
          </cell>
          <cell r="M3" t="str">
            <v>零部件属性</v>
          </cell>
          <cell r="N3" t="str">
            <v>授标方式</v>
          </cell>
        </row>
        <row r="4">
          <cell r="B4" t="str">
            <v>M000000129078</v>
          </cell>
          <cell r="C4" t="str">
            <v>支柱（左）</v>
          </cell>
          <cell r="D4" t="str">
            <v>件</v>
          </cell>
          <cell r="E4">
            <v>4</v>
          </cell>
          <cell r="F4">
            <v>25</v>
          </cell>
          <cell r="G4">
            <v>100</v>
          </cell>
          <cell r="H4">
            <v>106</v>
          </cell>
          <cell r="I4">
            <v>10600</v>
          </cell>
          <cell r="J4" t="str">
            <v>通用</v>
          </cell>
        </row>
        <row r="4">
          <cell r="L4" t="str">
            <v>检修</v>
          </cell>
          <cell r="M4" t="str">
            <v>B</v>
          </cell>
          <cell r="N4" t="str">
            <v>方式2</v>
          </cell>
        </row>
        <row r="5">
          <cell r="B5" t="str">
            <v>M000000129077</v>
          </cell>
          <cell r="C5" t="str">
            <v>支柱（右）</v>
          </cell>
          <cell r="D5" t="str">
            <v>件</v>
          </cell>
          <cell r="E5">
            <v>4</v>
          </cell>
          <cell r="F5">
            <v>25</v>
          </cell>
          <cell r="G5">
            <v>100</v>
          </cell>
          <cell r="H5">
            <v>106</v>
          </cell>
          <cell r="I5">
            <v>10600</v>
          </cell>
          <cell r="J5" t="str">
            <v>通用</v>
          </cell>
        </row>
        <row r="5">
          <cell r="L5" t="str">
            <v>检修</v>
          </cell>
          <cell r="M5" t="str">
            <v>B</v>
          </cell>
          <cell r="N5" t="str">
            <v>方式2</v>
          </cell>
        </row>
        <row r="6">
          <cell r="B6" t="str">
            <v>M000001313549</v>
          </cell>
          <cell r="C6" t="str">
            <v>闸瓦托</v>
          </cell>
          <cell r="D6" t="str">
            <v>件</v>
          </cell>
          <cell r="E6">
            <v>8</v>
          </cell>
          <cell r="F6">
            <v>12.5</v>
          </cell>
          <cell r="G6">
            <v>100</v>
          </cell>
          <cell r="H6">
            <v>118</v>
          </cell>
          <cell r="I6">
            <v>11800</v>
          </cell>
          <cell r="J6" t="str">
            <v>通用</v>
          </cell>
        </row>
        <row r="6">
          <cell r="L6" t="str">
            <v>检修</v>
          </cell>
          <cell r="M6" t="str">
            <v>B</v>
          </cell>
          <cell r="N6" t="str">
            <v>方式2</v>
          </cell>
        </row>
        <row r="7">
          <cell r="B7" t="str">
            <v>M000001202354</v>
          </cell>
          <cell r="C7" t="str">
            <v>K4弹簧托板</v>
          </cell>
          <cell r="D7" t="str">
            <v>件</v>
          </cell>
          <cell r="E7">
            <v>2</v>
          </cell>
          <cell r="F7">
            <v>25</v>
          </cell>
          <cell r="G7">
            <v>50</v>
          </cell>
          <cell r="H7">
            <v>2200</v>
          </cell>
          <cell r="I7">
            <v>110000</v>
          </cell>
          <cell r="J7" t="str">
            <v>K4</v>
          </cell>
        </row>
        <row r="7">
          <cell r="L7" t="str">
            <v>检修</v>
          </cell>
          <cell r="M7" t="str">
            <v>B</v>
          </cell>
          <cell r="N7" t="str">
            <v>方式1</v>
          </cell>
        </row>
        <row r="8">
          <cell r="B8" t="str">
            <v>M000000255403</v>
          </cell>
          <cell r="C8" t="str">
            <v>K5弹簧托板</v>
          </cell>
          <cell r="D8" t="str">
            <v>件</v>
          </cell>
          <cell r="E8">
            <v>2</v>
          </cell>
          <cell r="F8">
            <v>50</v>
          </cell>
          <cell r="G8">
            <v>100</v>
          </cell>
          <cell r="H8">
            <v>2500</v>
          </cell>
          <cell r="I8">
            <v>250000</v>
          </cell>
          <cell r="J8" t="str">
            <v>K5</v>
          </cell>
        </row>
        <row r="8">
          <cell r="L8" t="str">
            <v>检修</v>
          </cell>
          <cell r="M8" t="str">
            <v>B</v>
          </cell>
          <cell r="N8" t="str">
            <v>方式1</v>
          </cell>
        </row>
        <row r="9">
          <cell r="B9" t="str">
            <v>M000002733930</v>
          </cell>
          <cell r="C9" t="str">
            <v>出口承载鞍</v>
          </cell>
          <cell r="D9" t="str">
            <v>件</v>
          </cell>
          <cell r="E9">
            <v>8</v>
          </cell>
          <cell r="F9">
            <v>50</v>
          </cell>
          <cell r="G9">
            <v>400</v>
          </cell>
          <cell r="H9">
            <v>400</v>
          </cell>
          <cell r="I9">
            <v>160000</v>
          </cell>
          <cell r="J9" t="str">
            <v>国贸出口</v>
          </cell>
        </row>
        <row r="9">
          <cell r="L9" t="str">
            <v>国贸出口</v>
          </cell>
          <cell r="M9" t="str">
            <v>A</v>
          </cell>
          <cell r="N9" t="str">
            <v>方式1</v>
          </cell>
        </row>
        <row r="10">
          <cell r="B10" t="str">
            <v>M000003652681</v>
          </cell>
          <cell r="C10" t="str">
            <v>斜楔</v>
          </cell>
          <cell r="D10" t="str">
            <v>件</v>
          </cell>
          <cell r="E10">
            <v>8</v>
          </cell>
          <cell r="F10">
            <v>100</v>
          </cell>
          <cell r="G10">
            <v>800</v>
          </cell>
          <cell r="H10">
            <v>180</v>
          </cell>
          <cell r="I10">
            <v>144000</v>
          </cell>
          <cell r="J10" t="str">
            <v>国贸出口</v>
          </cell>
        </row>
        <row r="10">
          <cell r="L10" t="str">
            <v>国贸出口</v>
          </cell>
          <cell r="M10" t="str">
            <v>A</v>
          </cell>
          <cell r="N10" t="str">
            <v>方式1</v>
          </cell>
        </row>
        <row r="11">
          <cell r="B11" t="str">
            <v>M000002663575</v>
          </cell>
          <cell r="C11" t="str">
            <v>斜楔</v>
          </cell>
          <cell r="D11" t="str">
            <v>件</v>
          </cell>
          <cell r="E11">
            <v>8</v>
          </cell>
          <cell r="F11">
            <v>100</v>
          </cell>
          <cell r="G11">
            <v>800</v>
          </cell>
          <cell r="H11">
            <v>240</v>
          </cell>
          <cell r="I11">
            <v>192000</v>
          </cell>
          <cell r="J11" t="str">
            <v>国贸出口</v>
          </cell>
        </row>
        <row r="11">
          <cell r="L11" t="str">
            <v>国贸出口</v>
          </cell>
          <cell r="M11" t="str">
            <v>A</v>
          </cell>
          <cell r="N11" t="str">
            <v>方式1</v>
          </cell>
        </row>
        <row r="12">
          <cell r="B12" t="str">
            <v>M000003049482</v>
          </cell>
          <cell r="C12" t="str">
            <v>组合式制动梁</v>
          </cell>
          <cell r="D12" t="str">
            <v>件</v>
          </cell>
          <cell r="E12">
            <v>4</v>
          </cell>
          <cell r="F12">
            <v>25</v>
          </cell>
          <cell r="G12">
            <v>100</v>
          </cell>
          <cell r="H12">
            <v>1240</v>
          </cell>
          <cell r="I12">
            <v>124000</v>
          </cell>
          <cell r="J12" t="str">
            <v>国贸出口</v>
          </cell>
        </row>
        <row r="12">
          <cell r="L12" t="str">
            <v>国贸出口</v>
          </cell>
          <cell r="M12" t="str">
            <v>A</v>
          </cell>
          <cell r="N12" t="str">
            <v>方式1</v>
          </cell>
        </row>
        <row r="13">
          <cell r="B13" t="str">
            <v>M000003049481</v>
          </cell>
          <cell r="C13" t="str">
            <v>组合式制动梁</v>
          </cell>
          <cell r="D13" t="str">
            <v>件</v>
          </cell>
          <cell r="E13">
            <v>4</v>
          </cell>
          <cell r="F13">
            <v>25</v>
          </cell>
          <cell r="G13">
            <v>100</v>
          </cell>
          <cell r="H13">
            <v>1240</v>
          </cell>
          <cell r="I13">
            <v>124000</v>
          </cell>
          <cell r="J13" t="str">
            <v>国贸出口</v>
          </cell>
        </row>
        <row r="13">
          <cell r="L13" t="str">
            <v>国贸出口</v>
          </cell>
          <cell r="M13" t="str">
            <v>A</v>
          </cell>
          <cell r="N13" t="str">
            <v>方式1</v>
          </cell>
        </row>
        <row r="14">
          <cell r="B14" t="str">
            <v>M000005913550</v>
          </cell>
          <cell r="C14" t="str">
            <v>滑槽磨耗板</v>
          </cell>
          <cell r="D14" t="str">
            <v>件</v>
          </cell>
          <cell r="E14">
            <v>8</v>
          </cell>
          <cell r="F14">
            <v>25</v>
          </cell>
          <cell r="G14">
            <v>200</v>
          </cell>
          <cell r="H14" t="str">
            <v>185</v>
          </cell>
          <cell r="I14">
            <v>37000</v>
          </cell>
          <cell r="J14" t="str">
            <v>国贸出口</v>
          </cell>
        </row>
        <row r="14">
          <cell r="L14" t="str">
            <v>国贸出口</v>
          </cell>
          <cell r="M14" t="str">
            <v>B</v>
          </cell>
          <cell r="N14" t="str">
            <v>方式1</v>
          </cell>
        </row>
        <row r="15">
          <cell r="B15" t="str">
            <v>M000005933121</v>
          </cell>
          <cell r="C15" t="str">
            <v>滑槽磨耗板</v>
          </cell>
          <cell r="D15" t="str">
            <v>件</v>
          </cell>
          <cell r="E15">
            <v>8</v>
          </cell>
          <cell r="F15">
            <v>100</v>
          </cell>
          <cell r="G15">
            <v>800</v>
          </cell>
          <cell r="H15" t="str">
            <v>85</v>
          </cell>
          <cell r="I15">
            <v>51000</v>
          </cell>
          <cell r="J15" t="str">
            <v>国贸出口</v>
          </cell>
        </row>
        <row r="15">
          <cell r="L15" t="str">
            <v>国贸出口</v>
          </cell>
          <cell r="M15" t="str">
            <v>B</v>
          </cell>
          <cell r="N15" t="str">
            <v>方式1</v>
          </cell>
        </row>
        <row r="16">
          <cell r="B16" t="str">
            <v>M000005578618</v>
          </cell>
          <cell r="C16" t="str">
            <v>组合式制动梁</v>
          </cell>
          <cell r="D16" t="str">
            <v>件</v>
          </cell>
          <cell r="E16">
            <v>2</v>
          </cell>
          <cell r="F16">
            <v>50</v>
          </cell>
          <cell r="G16">
            <v>100</v>
          </cell>
          <cell r="H16" t="str">
            <v>1880</v>
          </cell>
          <cell r="I16">
            <v>188000</v>
          </cell>
          <cell r="J16" t="str">
            <v>国贸出口</v>
          </cell>
        </row>
        <row r="16">
          <cell r="L16" t="str">
            <v>国贸出口</v>
          </cell>
          <cell r="M16" t="str">
            <v>A</v>
          </cell>
          <cell r="N16" t="str">
            <v>方式1</v>
          </cell>
        </row>
        <row r="17">
          <cell r="B17" t="str">
            <v>M000005578617</v>
          </cell>
          <cell r="C17" t="str">
            <v>组合式制动梁</v>
          </cell>
          <cell r="D17" t="str">
            <v>件</v>
          </cell>
          <cell r="E17">
            <v>2</v>
          </cell>
          <cell r="F17">
            <v>50</v>
          </cell>
          <cell r="G17">
            <v>100</v>
          </cell>
          <cell r="H17" t="str">
            <v>1880</v>
          </cell>
          <cell r="I17">
            <v>188000</v>
          </cell>
          <cell r="J17" t="str">
            <v>国贸出口</v>
          </cell>
        </row>
        <row r="17">
          <cell r="L17" t="str">
            <v>国贸出口</v>
          </cell>
          <cell r="M17" t="str">
            <v>A</v>
          </cell>
          <cell r="N17" t="str">
            <v>方式1</v>
          </cell>
        </row>
        <row r="18">
          <cell r="B18" t="str">
            <v>M000005933123</v>
          </cell>
          <cell r="C18" t="str">
            <v>斜楔</v>
          </cell>
          <cell r="D18" t="str">
            <v>件</v>
          </cell>
          <cell r="E18">
            <v>8</v>
          </cell>
          <cell r="F18">
            <v>100</v>
          </cell>
          <cell r="G18">
            <v>800</v>
          </cell>
          <cell r="H18" t="str">
            <v>200</v>
          </cell>
          <cell r="I18">
            <v>160000</v>
          </cell>
          <cell r="J18" t="str">
            <v>国贸出口</v>
          </cell>
        </row>
        <row r="18">
          <cell r="L18" t="str">
            <v>国贸出口</v>
          </cell>
          <cell r="M18" t="str">
            <v>A</v>
          </cell>
          <cell r="N18" t="str">
            <v>方式1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214"/>
  <sheetViews>
    <sheetView topLeftCell="A196" workbookViewId="0">
      <selection activeCell="J219" sqref="J219"/>
    </sheetView>
  </sheetViews>
  <sheetFormatPr defaultColWidth="9" defaultRowHeight="13.5"/>
  <cols>
    <col min="1" max="1" width="4.125" style="1" customWidth="1"/>
    <col min="2" max="2" width="13.125" style="7" customWidth="1"/>
    <col min="3" max="3" width="24.375" style="2" customWidth="1"/>
    <col min="4" max="4" width="18.25" style="2" customWidth="1"/>
    <col min="5" max="5" width="11.625" style="2" customWidth="1"/>
    <col min="6" max="6" width="4.625" style="1" customWidth="1"/>
    <col min="7" max="7" width="5.625" style="1" customWidth="1"/>
    <col min="8" max="8" width="5.875" style="1" customWidth="1"/>
    <col min="9" max="9" width="7.75" style="1" customWidth="1"/>
    <col min="10" max="10" width="11.875" style="1" customWidth="1"/>
    <col min="11" max="11" width="7.375" style="1" customWidth="1"/>
    <col min="12" max="12" width="8.75" style="1" customWidth="1"/>
    <col min="13" max="13" width="5.875" style="8" customWidth="1"/>
    <col min="14" max="14" width="7.625" style="1" customWidth="1"/>
    <col min="15" max="15" width="7.125" style="1" customWidth="1"/>
    <col min="16" max="16384" width="9" style="1"/>
  </cols>
  <sheetData>
    <row r="1" s="1" customFormat="1" ht="40" customHeight="1" spans="1:15">
      <c r="A1" s="9" t="s">
        <v>0</v>
      </c>
      <c r="B1" s="10"/>
      <c r="C1" s="11"/>
      <c r="D1" s="11"/>
      <c r="E1" s="11"/>
      <c r="F1" s="10"/>
      <c r="G1" s="9"/>
      <c r="H1" s="9"/>
      <c r="I1" s="26"/>
      <c r="J1" s="27"/>
      <c r="K1" s="27"/>
      <c r="L1" s="27"/>
      <c r="M1" s="28"/>
      <c r="N1" s="9"/>
      <c r="O1" s="27"/>
    </row>
    <row r="2" s="2" customFormat="1" ht="48" customHeight="1" spans="1:1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29" t="s">
        <v>9</v>
      </c>
      <c r="J2" s="13" t="s">
        <v>10</v>
      </c>
      <c r="K2" s="13" t="s">
        <v>11</v>
      </c>
      <c r="L2" s="13" t="s">
        <v>12</v>
      </c>
      <c r="M2" s="30" t="s">
        <v>13</v>
      </c>
      <c r="N2" s="13" t="s">
        <v>14</v>
      </c>
      <c r="O2" s="31" t="s">
        <v>15</v>
      </c>
    </row>
    <row r="3" s="3" customFormat="1" ht="30" customHeight="1" spans="1:15">
      <c r="A3" s="15">
        <v>1</v>
      </c>
      <c r="B3" s="16" t="s">
        <v>16</v>
      </c>
      <c r="C3" s="16" t="s">
        <v>17</v>
      </c>
      <c r="D3" s="16" t="s">
        <v>18</v>
      </c>
      <c r="E3" s="17"/>
      <c r="F3" s="16" t="s">
        <v>19</v>
      </c>
      <c r="G3" s="18">
        <v>6</v>
      </c>
      <c r="H3" s="19"/>
      <c r="I3" s="32">
        <v>3600</v>
      </c>
      <c r="J3" s="33" t="s">
        <v>20</v>
      </c>
      <c r="K3" s="19" t="s">
        <v>21</v>
      </c>
      <c r="L3" s="34" t="s">
        <v>22</v>
      </c>
      <c r="M3" s="35" t="s">
        <v>23</v>
      </c>
      <c r="N3" s="36" t="s">
        <v>24</v>
      </c>
      <c r="O3" s="37"/>
    </row>
    <row r="4" s="3" customFormat="1" ht="30" customHeight="1" spans="1:15">
      <c r="A4" s="15">
        <v>2</v>
      </c>
      <c r="B4" s="16" t="s">
        <v>25</v>
      </c>
      <c r="C4" s="16" t="s">
        <v>26</v>
      </c>
      <c r="D4" s="16" t="s">
        <v>27</v>
      </c>
      <c r="E4" s="17"/>
      <c r="F4" s="16" t="s">
        <v>28</v>
      </c>
      <c r="G4" s="18">
        <v>1</v>
      </c>
      <c r="H4" s="19"/>
      <c r="I4" s="32">
        <v>1000</v>
      </c>
      <c r="J4" s="33" t="s">
        <v>20</v>
      </c>
      <c r="K4" s="19" t="s">
        <v>21</v>
      </c>
      <c r="L4" s="34" t="s">
        <v>22</v>
      </c>
      <c r="M4" s="35" t="s">
        <v>29</v>
      </c>
      <c r="N4" s="36" t="s">
        <v>30</v>
      </c>
      <c r="O4" s="37"/>
    </row>
    <row r="5" s="3" customFormat="1" ht="30" customHeight="1" spans="1:15">
      <c r="A5" s="15">
        <v>3</v>
      </c>
      <c r="B5" s="16" t="s">
        <v>31</v>
      </c>
      <c r="C5" s="16" t="s">
        <v>32</v>
      </c>
      <c r="D5" s="16" t="s">
        <v>33</v>
      </c>
      <c r="E5" s="17"/>
      <c r="F5" s="16" t="s">
        <v>28</v>
      </c>
      <c r="G5" s="18">
        <v>1</v>
      </c>
      <c r="H5" s="19"/>
      <c r="I5" s="32">
        <v>1000</v>
      </c>
      <c r="J5" s="33" t="s">
        <v>20</v>
      </c>
      <c r="K5" s="19" t="s">
        <v>21</v>
      </c>
      <c r="L5" s="34" t="s">
        <v>22</v>
      </c>
      <c r="M5" s="35" t="s">
        <v>29</v>
      </c>
      <c r="N5" s="36" t="s">
        <v>30</v>
      </c>
      <c r="O5" s="37"/>
    </row>
    <row r="6" s="3" customFormat="1" ht="30" customHeight="1" spans="1:15">
      <c r="A6" s="15">
        <v>4</v>
      </c>
      <c r="B6" s="16" t="s">
        <v>34</v>
      </c>
      <c r="C6" s="16" t="s">
        <v>35</v>
      </c>
      <c r="D6" s="16" t="s">
        <v>36</v>
      </c>
      <c r="E6" s="17"/>
      <c r="F6" s="16" t="s">
        <v>19</v>
      </c>
      <c r="G6" s="18">
        <v>1</v>
      </c>
      <c r="H6" s="19"/>
      <c r="I6" s="16">
        <v>300</v>
      </c>
      <c r="J6" s="33" t="s">
        <v>20</v>
      </c>
      <c r="K6" s="19" t="s">
        <v>21</v>
      </c>
      <c r="L6" s="34" t="s">
        <v>22</v>
      </c>
      <c r="M6" s="35" t="s">
        <v>23</v>
      </c>
      <c r="N6" s="36" t="s">
        <v>30</v>
      </c>
      <c r="O6" s="37"/>
    </row>
    <row r="7" s="3" customFormat="1" ht="30" customHeight="1" spans="1:15">
      <c r="A7" s="15">
        <v>5</v>
      </c>
      <c r="B7" s="16" t="s">
        <v>37</v>
      </c>
      <c r="C7" s="16" t="s">
        <v>38</v>
      </c>
      <c r="D7" s="20" t="s">
        <v>39</v>
      </c>
      <c r="E7" s="17"/>
      <c r="F7" s="21" t="s">
        <v>40</v>
      </c>
      <c r="G7" s="21">
        <v>1</v>
      </c>
      <c r="H7" s="19"/>
      <c r="I7" s="16">
        <v>20</v>
      </c>
      <c r="J7" s="33" t="s">
        <v>20</v>
      </c>
      <c r="K7" s="19" t="s">
        <v>21</v>
      </c>
      <c r="L7" s="34" t="s">
        <v>22</v>
      </c>
      <c r="M7" s="35" t="s">
        <v>23</v>
      </c>
      <c r="N7" s="36" t="s">
        <v>30</v>
      </c>
      <c r="O7" s="37"/>
    </row>
    <row r="8" s="3" customFormat="1" ht="30" customHeight="1" spans="1:15">
      <c r="A8" s="15">
        <v>6</v>
      </c>
      <c r="B8" s="20"/>
      <c r="C8" s="23" t="s">
        <v>41</v>
      </c>
      <c r="D8" s="20" t="s">
        <v>42</v>
      </c>
      <c r="E8" s="17"/>
      <c r="F8" s="20" t="s">
        <v>19</v>
      </c>
      <c r="G8" s="18">
        <v>1</v>
      </c>
      <c r="H8" s="19"/>
      <c r="I8" s="18">
        <v>3000</v>
      </c>
      <c r="J8" s="33" t="s">
        <v>20</v>
      </c>
      <c r="K8" s="19" t="s">
        <v>21</v>
      </c>
      <c r="L8" s="34" t="s">
        <v>43</v>
      </c>
      <c r="M8" s="35" t="s">
        <v>23</v>
      </c>
      <c r="N8" s="36" t="s">
        <v>24</v>
      </c>
      <c r="O8" s="37"/>
    </row>
    <row r="9" s="3" customFormat="1" ht="30" customHeight="1" spans="1:15">
      <c r="A9" s="15">
        <v>7</v>
      </c>
      <c r="B9" s="20"/>
      <c r="C9" s="23" t="s">
        <v>44</v>
      </c>
      <c r="D9" s="20" t="s">
        <v>45</v>
      </c>
      <c r="E9" s="17"/>
      <c r="F9" s="20" t="s">
        <v>19</v>
      </c>
      <c r="G9" s="18">
        <v>2</v>
      </c>
      <c r="H9" s="19"/>
      <c r="I9" s="32">
        <v>6000</v>
      </c>
      <c r="J9" s="33" t="s">
        <v>20</v>
      </c>
      <c r="K9" s="19" t="s">
        <v>21</v>
      </c>
      <c r="L9" s="34" t="s">
        <v>43</v>
      </c>
      <c r="M9" s="35" t="s">
        <v>23</v>
      </c>
      <c r="N9" s="36" t="s">
        <v>24</v>
      </c>
      <c r="O9" s="37"/>
    </row>
    <row r="10" s="3" customFormat="1" ht="30" customHeight="1" spans="1:15">
      <c r="A10" s="15">
        <v>8</v>
      </c>
      <c r="B10" s="20"/>
      <c r="C10" s="23" t="s">
        <v>46</v>
      </c>
      <c r="D10" s="20" t="s">
        <v>47</v>
      </c>
      <c r="E10" s="17"/>
      <c r="F10" s="20" t="s">
        <v>19</v>
      </c>
      <c r="G10" s="18">
        <v>1</v>
      </c>
      <c r="H10" s="19"/>
      <c r="I10" s="18">
        <v>3000</v>
      </c>
      <c r="J10" s="33" t="s">
        <v>20</v>
      </c>
      <c r="K10" s="19" t="s">
        <v>21</v>
      </c>
      <c r="L10" s="34" t="s">
        <v>43</v>
      </c>
      <c r="M10" s="35" t="s">
        <v>23</v>
      </c>
      <c r="N10" s="36" t="s">
        <v>24</v>
      </c>
      <c r="O10" s="37"/>
    </row>
    <row r="11" s="3" customFormat="1" ht="30" customHeight="1" spans="1:15">
      <c r="A11" s="15">
        <v>9</v>
      </c>
      <c r="B11" s="20" t="s">
        <v>48</v>
      </c>
      <c r="C11" s="23" t="s">
        <v>49</v>
      </c>
      <c r="D11" s="20" t="s">
        <v>50</v>
      </c>
      <c r="E11" s="17"/>
      <c r="F11" s="20" t="s">
        <v>28</v>
      </c>
      <c r="G11" s="18">
        <v>1</v>
      </c>
      <c r="H11" s="19"/>
      <c r="I11" s="32">
        <v>800</v>
      </c>
      <c r="J11" s="33" t="s">
        <v>20</v>
      </c>
      <c r="K11" s="19" t="s">
        <v>21</v>
      </c>
      <c r="L11" s="34" t="s">
        <v>43</v>
      </c>
      <c r="M11" s="35" t="s">
        <v>23</v>
      </c>
      <c r="N11" s="36" t="s">
        <v>24</v>
      </c>
      <c r="O11" s="37"/>
    </row>
    <row r="12" s="3" customFormat="1" ht="30" customHeight="1" spans="1:15">
      <c r="A12" s="15">
        <v>10</v>
      </c>
      <c r="B12" s="20" t="s">
        <v>51</v>
      </c>
      <c r="C12" s="23" t="s">
        <v>52</v>
      </c>
      <c r="D12" s="20" t="s">
        <v>53</v>
      </c>
      <c r="E12" s="17"/>
      <c r="F12" s="20" t="s">
        <v>28</v>
      </c>
      <c r="G12" s="18">
        <v>1</v>
      </c>
      <c r="H12" s="19"/>
      <c r="I12" s="32">
        <v>1000</v>
      </c>
      <c r="J12" s="33" t="s">
        <v>20</v>
      </c>
      <c r="K12" s="19" t="s">
        <v>21</v>
      </c>
      <c r="L12" s="34" t="s">
        <v>43</v>
      </c>
      <c r="M12" s="35" t="s">
        <v>23</v>
      </c>
      <c r="N12" s="36" t="s">
        <v>24</v>
      </c>
      <c r="O12" s="37"/>
    </row>
    <row r="13" s="3" customFormat="1" ht="30" customHeight="1" spans="1:15">
      <c r="A13" s="15">
        <v>11</v>
      </c>
      <c r="B13" s="20" t="s">
        <v>54</v>
      </c>
      <c r="C13" s="23" t="s">
        <v>55</v>
      </c>
      <c r="D13" s="20" t="s">
        <v>56</v>
      </c>
      <c r="E13" s="17"/>
      <c r="F13" s="20" t="s">
        <v>28</v>
      </c>
      <c r="G13" s="18">
        <v>1</v>
      </c>
      <c r="H13" s="19"/>
      <c r="I13" s="32">
        <v>2000</v>
      </c>
      <c r="J13" s="33" t="s">
        <v>20</v>
      </c>
      <c r="K13" s="19" t="s">
        <v>21</v>
      </c>
      <c r="L13" s="34" t="s">
        <v>43</v>
      </c>
      <c r="M13" s="35" t="s">
        <v>23</v>
      </c>
      <c r="N13" s="36" t="s">
        <v>24</v>
      </c>
      <c r="O13" s="37"/>
    </row>
    <row r="14" s="3" customFormat="1" ht="30" customHeight="1" spans="1:15">
      <c r="A14" s="15">
        <v>12</v>
      </c>
      <c r="B14" s="20" t="s">
        <v>57</v>
      </c>
      <c r="C14" s="23" t="s">
        <v>58</v>
      </c>
      <c r="D14" s="20" t="s">
        <v>59</v>
      </c>
      <c r="E14" s="17"/>
      <c r="F14" s="20" t="s">
        <v>19</v>
      </c>
      <c r="G14" s="18">
        <v>1</v>
      </c>
      <c r="H14" s="19"/>
      <c r="I14" s="32">
        <v>10000</v>
      </c>
      <c r="J14" s="33" t="s">
        <v>20</v>
      </c>
      <c r="K14" s="19" t="s">
        <v>21</v>
      </c>
      <c r="L14" s="34" t="s">
        <v>43</v>
      </c>
      <c r="M14" s="35" t="s">
        <v>23</v>
      </c>
      <c r="N14" s="36" t="s">
        <v>24</v>
      </c>
      <c r="O14" s="37"/>
    </row>
    <row r="15" s="3" customFormat="1" ht="30" customHeight="1" spans="1:15">
      <c r="A15" s="15">
        <v>13</v>
      </c>
      <c r="B15" s="20" t="s">
        <v>60</v>
      </c>
      <c r="C15" s="23" t="s">
        <v>61</v>
      </c>
      <c r="D15" s="20" t="s">
        <v>62</v>
      </c>
      <c r="E15" s="17"/>
      <c r="F15" s="20" t="s">
        <v>19</v>
      </c>
      <c r="G15" s="24">
        <v>1</v>
      </c>
      <c r="H15" s="19"/>
      <c r="I15" s="32">
        <v>3000</v>
      </c>
      <c r="J15" s="33" t="s">
        <v>20</v>
      </c>
      <c r="K15" s="19" t="s">
        <v>21</v>
      </c>
      <c r="L15" s="34" t="s">
        <v>43</v>
      </c>
      <c r="M15" s="35" t="s">
        <v>23</v>
      </c>
      <c r="N15" s="36" t="s">
        <v>24</v>
      </c>
      <c r="O15" s="37"/>
    </row>
    <row r="16" s="3" customFormat="1" ht="30" customHeight="1" spans="1:15">
      <c r="A16" s="15">
        <v>14</v>
      </c>
      <c r="B16" s="20" t="s">
        <v>63</v>
      </c>
      <c r="C16" s="23" t="s">
        <v>64</v>
      </c>
      <c r="D16" s="20" t="s">
        <v>65</v>
      </c>
      <c r="E16" s="17"/>
      <c r="F16" s="20" t="s">
        <v>28</v>
      </c>
      <c r="G16" s="18">
        <v>1</v>
      </c>
      <c r="H16" s="19"/>
      <c r="I16" s="32">
        <v>4000</v>
      </c>
      <c r="J16" s="33" t="s">
        <v>20</v>
      </c>
      <c r="K16" s="19" t="s">
        <v>21</v>
      </c>
      <c r="L16" s="34" t="s">
        <v>43</v>
      </c>
      <c r="M16" s="35" t="s">
        <v>23</v>
      </c>
      <c r="N16" s="36" t="s">
        <v>24</v>
      </c>
      <c r="O16" s="37"/>
    </row>
    <row r="17" s="3" customFormat="1" ht="30" customHeight="1" spans="1:15">
      <c r="A17" s="15">
        <v>15</v>
      </c>
      <c r="B17" s="20" t="s">
        <v>66</v>
      </c>
      <c r="C17" s="23" t="s">
        <v>67</v>
      </c>
      <c r="D17" s="20" t="s">
        <v>68</v>
      </c>
      <c r="E17" s="17"/>
      <c r="F17" s="20" t="s">
        <v>19</v>
      </c>
      <c r="G17" s="18">
        <v>1</v>
      </c>
      <c r="H17" s="19"/>
      <c r="I17" s="32">
        <v>5000</v>
      </c>
      <c r="J17" s="33" t="s">
        <v>20</v>
      </c>
      <c r="K17" s="19" t="s">
        <v>21</v>
      </c>
      <c r="L17" s="34" t="s">
        <v>43</v>
      </c>
      <c r="M17" s="35" t="s">
        <v>23</v>
      </c>
      <c r="N17" s="36" t="s">
        <v>24</v>
      </c>
      <c r="O17" s="37"/>
    </row>
    <row r="18" s="3" customFormat="1" ht="30" customHeight="1" spans="1:15">
      <c r="A18" s="15">
        <v>16</v>
      </c>
      <c r="B18" s="20" t="s">
        <v>69</v>
      </c>
      <c r="C18" s="23" t="s">
        <v>70</v>
      </c>
      <c r="D18" s="20" t="s">
        <v>71</v>
      </c>
      <c r="E18" s="17"/>
      <c r="F18" s="20" t="s">
        <v>19</v>
      </c>
      <c r="G18" s="18">
        <v>1</v>
      </c>
      <c r="H18" s="19"/>
      <c r="I18" s="32">
        <v>500</v>
      </c>
      <c r="J18" s="33" t="s">
        <v>20</v>
      </c>
      <c r="K18" s="19" t="s">
        <v>21</v>
      </c>
      <c r="L18" s="34" t="s">
        <v>43</v>
      </c>
      <c r="M18" s="35" t="s">
        <v>23</v>
      </c>
      <c r="N18" s="36" t="s">
        <v>24</v>
      </c>
      <c r="O18" s="37"/>
    </row>
    <row r="19" s="3" customFormat="1" ht="30" customHeight="1" spans="1:15">
      <c r="A19" s="15">
        <v>17</v>
      </c>
      <c r="B19" s="20" t="s">
        <v>72</v>
      </c>
      <c r="C19" s="23" t="s">
        <v>73</v>
      </c>
      <c r="D19" s="20" t="s">
        <v>74</v>
      </c>
      <c r="E19" s="17"/>
      <c r="F19" s="20" t="s">
        <v>19</v>
      </c>
      <c r="G19" s="18">
        <v>1</v>
      </c>
      <c r="H19" s="19"/>
      <c r="I19" s="32">
        <v>500</v>
      </c>
      <c r="J19" s="33" t="s">
        <v>20</v>
      </c>
      <c r="K19" s="19" t="s">
        <v>21</v>
      </c>
      <c r="L19" s="34" t="s">
        <v>43</v>
      </c>
      <c r="M19" s="35" t="s">
        <v>23</v>
      </c>
      <c r="N19" s="36" t="s">
        <v>24</v>
      </c>
      <c r="O19" s="37"/>
    </row>
    <row r="20" s="3" customFormat="1" ht="30" customHeight="1" spans="1:15">
      <c r="A20" s="15">
        <v>18</v>
      </c>
      <c r="B20" s="20" t="s">
        <v>75</v>
      </c>
      <c r="C20" s="23" t="s">
        <v>76</v>
      </c>
      <c r="D20" s="20" t="s">
        <v>77</v>
      </c>
      <c r="E20" s="17"/>
      <c r="F20" s="20" t="s">
        <v>19</v>
      </c>
      <c r="G20" s="18">
        <v>1</v>
      </c>
      <c r="H20" s="19"/>
      <c r="I20" s="32">
        <v>1000</v>
      </c>
      <c r="J20" s="33" t="s">
        <v>20</v>
      </c>
      <c r="K20" s="19" t="s">
        <v>21</v>
      </c>
      <c r="L20" s="34" t="s">
        <v>43</v>
      </c>
      <c r="M20" s="35" t="s">
        <v>23</v>
      </c>
      <c r="N20" s="36" t="s">
        <v>24</v>
      </c>
      <c r="O20" s="37"/>
    </row>
    <row r="21" s="3" customFormat="1" ht="30" customHeight="1" spans="1:15">
      <c r="A21" s="15">
        <v>19</v>
      </c>
      <c r="B21" s="20" t="s">
        <v>78</v>
      </c>
      <c r="C21" s="23" t="s">
        <v>79</v>
      </c>
      <c r="D21" s="20" t="s">
        <v>80</v>
      </c>
      <c r="E21" s="17"/>
      <c r="F21" s="20" t="s">
        <v>28</v>
      </c>
      <c r="G21" s="18">
        <v>1</v>
      </c>
      <c r="H21" s="19"/>
      <c r="I21" s="32">
        <v>1000</v>
      </c>
      <c r="J21" s="33" t="s">
        <v>20</v>
      </c>
      <c r="K21" s="19" t="s">
        <v>21</v>
      </c>
      <c r="L21" s="34" t="s">
        <v>43</v>
      </c>
      <c r="M21" s="35" t="s">
        <v>23</v>
      </c>
      <c r="N21" s="36" t="s">
        <v>24</v>
      </c>
      <c r="O21" s="37"/>
    </row>
    <row r="22" s="3" customFormat="1" ht="30" customHeight="1" spans="1:15">
      <c r="A22" s="15">
        <v>20</v>
      </c>
      <c r="B22" s="20" t="s">
        <v>81</v>
      </c>
      <c r="C22" s="23" t="s">
        <v>82</v>
      </c>
      <c r="D22" s="20" t="s">
        <v>83</v>
      </c>
      <c r="E22" s="17"/>
      <c r="F22" s="20" t="s">
        <v>19</v>
      </c>
      <c r="G22" s="18">
        <v>1</v>
      </c>
      <c r="H22" s="19"/>
      <c r="I22" s="32">
        <v>600</v>
      </c>
      <c r="J22" s="33" t="s">
        <v>20</v>
      </c>
      <c r="K22" s="19" t="s">
        <v>21</v>
      </c>
      <c r="L22" s="34" t="s">
        <v>43</v>
      </c>
      <c r="M22" s="35" t="s">
        <v>23</v>
      </c>
      <c r="N22" s="36" t="s">
        <v>24</v>
      </c>
      <c r="O22" s="37"/>
    </row>
    <row r="23" s="3" customFormat="1" ht="30" customHeight="1" spans="1:15">
      <c r="A23" s="15">
        <v>21</v>
      </c>
      <c r="B23" s="20" t="s">
        <v>84</v>
      </c>
      <c r="C23" s="23" t="s">
        <v>85</v>
      </c>
      <c r="D23" s="20" t="s">
        <v>86</v>
      </c>
      <c r="E23" s="17"/>
      <c r="F23" s="20" t="s">
        <v>19</v>
      </c>
      <c r="G23" s="18">
        <v>1</v>
      </c>
      <c r="H23" s="19"/>
      <c r="I23" s="32">
        <v>1000</v>
      </c>
      <c r="J23" s="33" t="s">
        <v>20</v>
      </c>
      <c r="K23" s="19" t="s">
        <v>21</v>
      </c>
      <c r="L23" s="34" t="s">
        <v>43</v>
      </c>
      <c r="M23" s="35" t="s">
        <v>23</v>
      </c>
      <c r="N23" s="36" t="s">
        <v>24</v>
      </c>
      <c r="O23" s="37"/>
    </row>
    <row r="24" s="3" customFormat="1" ht="30" customHeight="1" spans="1:15">
      <c r="A24" s="15">
        <v>22</v>
      </c>
      <c r="B24" s="20" t="s">
        <v>87</v>
      </c>
      <c r="C24" s="23" t="s">
        <v>88</v>
      </c>
      <c r="D24" s="20" t="s">
        <v>89</v>
      </c>
      <c r="E24" s="17"/>
      <c r="F24" s="20" t="s">
        <v>19</v>
      </c>
      <c r="G24" s="18">
        <v>1</v>
      </c>
      <c r="H24" s="19"/>
      <c r="I24" s="32">
        <v>1000</v>
      </c>
      <c r="J24" s="33" t="s">
        <v>20</v>
      </c>
      <c r="K24" s="19" t="s">
        <v>21</v>
      </c>
      <c r="L24" s="34" t="s">
        <v>43</v>
      </c>
      <c r="M24" s="35" t="s">
        <v>23</v>
      </c>
      <c r="N24" s="36" t="s">
        <v>24</v>
      </c>
      <c r="O24" s="37"/>
    </row>
    <row r="25" s="3" customFormat="1" ht="30" customHeight="1" spans="1:15">
      <c r="A25" s="15">
        <v>23</v>
      </c>
      <c r="B25" s="20" t="s">
        <v>90</v>
      </c>
      <c r="C25" s="23" t="s">
        <v>91</v>
      </c>
      <c r="D25" s="20" t="s">
        <v>92</v>
      </c>
      <c r="E25" s="17"/>
      <c r="F25" s="20" t="s">
        <v>19</v>
      </c>
      <c r="G25" s="24">
        <v>1</v>
      </c>
      <c r="H25" s="19"/>
      <c r="I25" s="32">
        <v>800</v>
      </c>
      <c r="J25" s="33" t="s">
        <v>20</v>
      </c>
      <c r="K25" s="19" t="s">
        <v>21</v>
      </c>
      <c r="L25" s="34" t="s">
        <v>43</v>
      </c>
      <c r="M25" s="35" t="s">
        <v>23</v>
      </c>
      <c r="N25" s="36" t="s">
        <v>24</v>
      </c>
      <c r="O25" s="37"/>
    </row>
    <row r="26" s="3" customFormat="1" ht="30" customHeight="1" spans="1:15">
      <c r="A26" s="15">
        <v>24</v>
      </c>
      <c r="B26" s="20" t="s">
        <v>93</v>
      </c>
      <c r="C26" s="23" t="s">
        <v>94</v>
      </c>
      <c r="D26" s="20" t="s">
        <v>95</v>
      </c>
      <c r="E26" s="17"/>
      <c r="F26" s="20" t="s">
        <v>19</v>
      </c>
      <c r="G26" s="24">
        <v>1</v>
      </c>
      <c r="H26" s="19"/>
      <c r="I26" s="32">
        <v>5000</v>
      </c>
      <c r="J26" s="33" t="s">
        <v>20</v>
      </c>
      <c r="K26" s="19" t="s">
        <v>21</v>
      </c>
      <c r="L26" s="34" t="s">
        <v>43</v>
      </c>
      <c r="M26" s="35" t="s">
        <v>23</v>
      </c>
      <c r="N26" s="36" t="s">
        <v>24</v>
      </c>
      <c r="O26" s="37"/>
    </row>
    <row r="27" s="3" customFormat="1" ht="30" customHeight="1" spans="1:15">
      <c r="A27" s="15">
        <v>25</v>
      </c>
      <c r="B27" s="20" t="s">
        <v>96</v>
      </c>
      <c r="C27" s="23" t="s">
        <v>97</v>
      </c>
      <c r="D27" s="20" t="s">
        <v>98</v>
      </c>
      <c r="E27" s="17"/>
      <c r="F27" s="20" t="s">
        <v>19</v>
      </c>
      <c r="G27" s="18">
        <v>1</v>
      </c>
      <c r="H27" s="19"/>
      <c r="I27" s="32">
        <v>5000</v>
      </c>
      <c r="J27" s="33" t="s">
        <v>20</v>
      </c>
      <c r="K27" s="19" t="s">
        <v>21</v>
      </c>
      <c r="L27" s="34" t="s">
        <v>43</v>
      </c>
      <c r="M27" s="35" t="s">
        <v>23</v>
      </c>
      <c r="N27" s="36" t="s">
        <v>24</v>
      </c>
      <c r="O27" s="37"/>
    </row>
    <row r="28" s="3" customFormat="1" ht="30" customHeight="1" spans="1:15">
      <c r="A28" s="15">
        <v>26</v>
      </c>
      <c r="B28" s="20" t="s">
        <v>99</v>
      </c>
      <c r="C28" s="23" t="s">
        <v>100</v>
      </c>
      <c r="D28" s="20" t="s">
        <v>101</v>
      </c>
      <c r="E28" s="17"/>
      <c r="F28" s="20" t="s">
        <v>19</v>
      </c>
      <c r="G28" s="18">
        <v>1</v>
      </c>
      <c r="H28" s="19"/>
      <c r="I28" s="32">
        <v>1000</v>
      </c>
      <c r="J28" s="33" t="s">
        <v>20</v>
      </c>
      <c r="K28" s="19" t="s">
        <v>21</v>
      </c>
      <c r="L28" s="34" t="s">
        <v>43</v>
      </c>
      <c r="M28" s="35" t="s">
        <v>23</v>
      </c>
      <c r="N28" s="36" t="s">
        <v>24</v>
      </c>
      <c r="O28" s="37"/>
    </row>
    <row r="29" s="3" customFormat="1" ht="30" customHeight="1" spans="1:15">
      <c r="A29" s="15">
        <v>27</v>
      </c>
      <c r="B29" s="20" t="s">
        <v>102</v>
      </c>
      <c r="C29" s="23" t="s">
        <v>103</v>
      </c>
      <c r="D29" s="20" t="s">
        <v>104</v>
      </c>
      <c r="E29" s="17"/>
      <c r="F29" s="20" t="s">
        <v>19</v>
      </c>
      <c r="G29" s="18">
        <v>1</v>
      </c>
      <c r="H29" s="19"/>
      <c r="I29" s="32">
        <v>8000</v>
      </c>
      <c r="J29" s="33" t="s">
        <v>20</v>
      </c>
      <c r="K29" s="19" t="s">
        <v>21</v>
      </c>
      <c r="L29" s="34" t="s">
        <v>43</v>
      </c>
      <c r="M29" s="35" t="s">
        <v>23</v>
      </c>
      <c r="N29" s="36" t="s">
        <v>24</v>
      </c>
      <c r="O29" s="37"/>
    </row>
    <row r="30" s="3" customFormat="1" ht="30" customHeight="1" spans="1:15">
      <c r="A30" s="15">
        <v>28</v>
      </c>
      <c r="B30" s="20" t="s">
        <v>105</v>
      </c>
      <c r="C30" s="23" t="s">
        <v>106</v>
      </c>
      <c r="D30" s="20" t="s">
        <v>107</v>
      </c>
      <c r="E30" s="17"/>
      <c r="F30" s="20" t="s">
        <v>19</v>
      </c>
      <c r="G30" s="18">
        <v>1</v>
      </c>
      <c r="H30" s="19"/>
      <c r="I30" s="32">
        <v>800</v>
      </c>
      <c r="J30" s="33" t="s">
        <v>20</v>
      </c>
      <c r="K30" s="19" t="s">
        <v>21</v>
      </c>
      <c r="L30" s="34" t="s">
        <v>43</v>
      </c>
      <c r="M30" s="35" t="s">
        <v>23</v>
      </c>
      <c r="N30" s="36" t="s">
        <v>24</v>
      </c>
      <c r="O30" s="37"/>
    </row>
    <row r="31" s="3" customFormat="1" ht="30" customHeight="1" spans="1:15">
      <c r="A31" s="15">
        <v>29</v>
      </c>
      <c r="B31" s="20" t="s">
        <v>108</v>
      </c>
      <c r="C31" s="23" t="s">
        <v>109</v>
      </c>
      <c r="D31" s="20" t="s">
        <v>107</v>
      </c>
      <c r="E31" s="17"/>
      <c r="F31" s="20" t="s">
        <v>19</v>
      </c>
      <c r="G31" s="24">
        <v>1</v>
      </c>
      <c r="H31" s="19"/>
      <c r="I31" s="32">
        <v>800</v>
      </c>
      <c r="J31" s="33" t="s">
        <v>20</v>
      </c>
      <c r="K31" s="19" t="s">
        <v>21</v>
      </c>
      <c r="L31" s="34" t="s">
        <v>43</v>
      </c>
      <c r="M31" s="35" t="s">
        <v>23</v>
      </c>
      <c r="N31" s="36" t="s">
        <v>24</v>
      </c>
      <c r="O31" s="37"/>
    </row>
    <row r="32" s="3" customFormat="1" ht="30" customHeight="1" spans="1:15">
      <c r="A32" s="15">
        <v>30</v>
      </c>
      <c r="B32" s="20" t="s">
        <v>110</v>
      </c>
      <c r="C32" s="23" t="s">
        <v>111</v>
      </c>
      <c r="D32" s="20" t="s">
        <v>107</v>
      </c>
      <c r="E32" s="17"/>
      <c r="F32" s="20" t="s">
        <v>19</v>
      </c>
      <c r="G32" s="24">
        <v>1</v>
      </c>
      <c r="H32" s="19"/>
      <c r="I32" s="32">
        <v>800</v>
      </c>
      <c r="J32" s="33" t="s">
        <v>20</v>
      </c>
      <c r="K32" s="19" t="s">
        <v>21</v>
      </c>
      <c r="L32" s="34" t="s">
        <v>43</v>
      </c>
      <c r="M32" s="35" t="s">
        <v>23</v>
      </c>
      <c r="N32" s="36" t="s">
        <v>24</v>
      </c>
      <c r="O32" s="37"/>
    </row>
    <row r="33" s="3" customFormat="1" ht="30" customHeight="1" spans="1:15">
      <c r="A33" s="15">
        <v>31</v>
      </c>
      <c r="B33" s="20" t="s">
        <v>112</v>
      </c>
      <c r="C33" s="23" t="s">
        <v>113</v>
      </c>
      <c r="D33" s="20" t="s">
        <v>107</v>
      </c>
      <c r="E33" s="17"/>
      <c r="F33" s="20" t="s">
        <v>19</v>
      </c>
      <c r="G33" s="24">
        <v>1</v>
      </c>
      <c r="H33" s="19"/>
      <c r="I33" s="32">
        <v>1200</v>
      </c>
      <c r="J33" s="33" t="s">
        <v>20</v>
      </c>
      <c r="K33" s="19" t="s">
        <v>21</v>
      </c>
      <c r="L33" s="34" t="s">
        <v>43</v>
      </c>
      <c r="M33" s="35" t="s">
        <v>23</v>
      </c>
      <c r="N33" s="36" t="s">
        <v>24</v>
      </c>
      <c r="O33" s="37"/>
    </row>
    <row r="34" s="3" customFormat="1" ht="30" customHeight="1" spans="1:15">
      <c r="A34" s="15">
        <v>32</v>
      </c>
      <c r="B34" s="20" t="s">
        <v>114</v>
      </c>
      <c r="C34" s="23" t="s">
        <v>115</v>
      </c>
      <c r="D34" s="20" t="s">
        <v>107</v>
      </c>
      <c r="E34" s="17"/>
      <c r="F34" s="20" t="s">
        <v>19</v>
      </c>
      <c r="G34" s="24">
        <v>1</v>
      </c>
      <c r="H34" s="19"/>
      <c r="I34" s="32">
        <v>2000</v>
      </c>
      <c r="J34" s="33" t="s">
        <v>20</v>
      </c>
      <c r="K34" s="19" t="s">
        <v>21</v>
      </c>
      <c r="L34" s="34" t="s">
        <v>43</v>
      </c>
      <c r="M34" s="35" t="s">
        <v>23</v>
      </c>
      <c r="N34" s="36" t="s">
        <v>24</v>
      </c>
      <c r="O34" s="37"/>
    </row>
    <row r="35" s="3" customFormat="1" ht="30" customHeight="1" spans="1:15">
      <c r="A35" s="15">
        <v>33</v>
      </c>
      <c r="B35" s="20" t="s">
        <v>116</v>
      </c>
      <c r="C35" s="23" t="s">
        <v>117</v>
      </c>
      <c r="D35" s="20" t="s">
        <v>107</v>
      </c>
      <c r="E35" s="17"/>
      <c r="F35" s="20" t="s">
        <v>19</v>
      </c>
      <c r="G35" s="24">
        <v>1</v>
      </c>
      <c r="H35" s="19"/>
      <c r="I35" s="32">
        <v>1000</v>
      </c>
      <c r="J35" s="33" t="s">
        <v>20</v>
      </c>
      <c r="K35" s="19" t="s">
        <v>21</v>
      </c>
      <c r="L35" s="34" t="s">
        <v>43</v>
      </c>
      <c r="M35" s="35" t="s">
        <v>23</v>
      </c>
      <c r="N35" s="36" t="s">
        <v>24</v>
      </c>
      <c r="O35" s="37"/>
    </row>
    <row r="36" s="3" customFormat="1" ht="30" customHeight="1" spans="1:15">
      <c r="A36" s="15">
        <v>34</v>
      </c>
      <c r="B36" s="20" t="s">
        <v>118</v>
      </c>
      <c r="C36" s="23" t="s">
        <v>119</v>
      </c>
      <c r="D36" s="20" t="s">
        <v>107</v>
      </c>
      <c r="E36" s="17"/>
      <c r="F36" s="20" t="s">
        <v>19</v>
      </c>
      <c r="G36" s="24">
        <v>1</v>
      </c>
      <c r="H36" s="19"/>
      <c r="I36" s="32">
        <v>1000</v>
      </c>
      <c r="J36" s="33" t="s">
        <v>20</v>
      </c>
      <c r="K36" s="19" t="s">
        <v>21</v>
      </c>
      <c r="L36" s="34" t="s">
        <v>43</v>
      </c>
      <c r="M36" s="35" t="s">
        <v>23</v>
      </c>
      <c r="N36" s="36" t="s">
        <v>24</v>
      </c>
      <c r="O36" s="37"/>
    </row>
    <row r="37" s="3" customFormat="1" ht="30" customHeight="1" spans="1:15">
      <c r="A37" s="15">
        <v>35</v>
      </c>
      <c r="B37" s="20" t="s">
        <v>120</v>
      </c>
      <c r="C37" s="23" t="s">
        <v>121</v>
      </c>
      <c r="D37" s="20" t="s">
        <v>107</v>
      </c>
      <c r="E37" s="17"/>
      <c r="F37" s="20" t="s">
        <v>19</v>
      </c>
      <c r="G37" s="24">
        <v>1</v>
      </c>
      <c r="H37" s="19"/>
      <c r="I37" s="32">
        <v>800</v>
      </c>
      <c r="J37" s="33" t="s">
        <v>20</v>
      </c>
      <c r="K37" s="19" t="s">
        <v>21</v>
      </c>
      <c r="L37" s="34" t="s">
        <v>43</v>
      </c>
      <c r="M37" s="35" t="s">
        <v>23</v>
      </c>
      <c r="N37" s="36" t="s">
        <v>24</v>
      </c>
      <c r="O37" s="37"/>
    </row>
    <row r="38" s="3" customFormat="1" ht="30" customHeight="1" spans="1:15">
      <c r="A38" s="15">
        <v>36</v>
      </c>
      <c r="B38" s="20" t="s">
        <v>122</v>
      </c>
      <c r="C38" s="23" t="s">
        <v>123</v>
      </c>
      <c r="D38" s="20" t="s">
        <v>107</v>
      </c>
      <c r="E38" s="17"/>
      <c r="F38" s="20" t="s">
        <v>19</v>
      </c>
      <c r="G38" s="24">
        <v>1</v>
      </c>
      <c r="H38" s="19"/>
      <c r="I38" s="24">
        <v>1200</v>
      </c>
      <c r="J38" s="33" t="s">
        <v>20</v>
      </c>
      <c r="K38" s="19" t="s">
        <v>21</v>
      </c>
      <c r="L38" s="34" t="s">
        <v>43</v>
      </c>
      <c r="M38" s="35" t="s">
        <v>23</v>
      </c>
      <c r="N38" s="36" t="s">
        <v>24</v>
      </c>
      <c r="O38" s="37"/>
    </row>
    <row r="39" s="3" customFormat="1" ht="36" customHeight="1" spans="1:15">
      <c r="A39" s="15">
        <v>37</v>
      </c>
      <c r="B39" s="20" t="s">
        <v>124</v>
      </c>
      <c r="C39" s="23" t="s">
        <v>125</v>
      </c>
      <c r="D39" s="23" t="s">
        <v>126</v>
      </c>
      <c r="E39" s="17"/>
      <c r="F39" s="20" t="s">
        <v>19</v>
      </c>
      <c r="G39" s="20" t="s">
        <v>127</v>
      </c>
      <c r="H39" s="19"/>
      <c r="I39" s="32">
        <v>2000</v>
      </c>
      <c r="J39" s="33" t="s">
        <v>20</v>
      </c>
      <c r="K39" s="19" t="s">
        <v>21</v>
      </c>
      <c r="L39" s="34" t="s">
        <v>43</v>
      </c>
      <c r="M39" s="35" t="s">
        <v>23</v>
      </c>
      <c r="N39" s="36" t="s">
        <v>24</v>
      </c>
      <c r="O39" s="37"/>
    </row>
    <row r="40" s="3" customFormat="1" ht="30" customHeight="1" spans="1:15">
      <c r="A40" s="15">
        <v>38</v>
      </c>
      <c r="B40" s="20" t="s">
        <v>128</v>
      </c>
      <c r="C40" s="23" t="s">
        <v>129</v>
      </c>
      <c r="D40" s="20" t="s">
        <v>130</v>
      </c>
      <c r="E40" s="17"/>
      <c r="F40" s="20" t="s">
        <v>19</v>
      </c>
      <c r="G40" s="20" t="s">
        <v>127</v>
      </c>
      <c r="H40" s="19"/>
      <c r="I40" s="32">
        <v>800</v>
      </c>
      <c r="J40" s="33" t="s">
        <v>20</v>
      </c>
      <c r="K40" s="19" t="s">
        <v>21</v>
      </c>
      <c r="L40" s="34" t="s">
        <v>43</v>
      </c>
      <c r="M40" s="35" t="s">
        <v>23</v>
      </c>
      <c r="N40" s="36" t="s">
        <v>24</v>
      </c>
      <c r="O40" s="37"/>
    </row>
    <row r="41" s="3" customFormat="1" ht="30" customHeight="1" spans="1:15">
      <c r="A41" s="15">
        <v>39</v>
      </c>
      <c r="B41" s="20" t="s">
        <v>131</v>
      </c>
      <c r="C41" s="23" t="s">
        <v>132</v>
      </c>
      <c r="D41" s="20" t="s">
        <v>133</v>
      </c>
      <c r="E41" s="17"/>
      <c r="F41" s="20" t="s">
        <v>19</v>
      </c>
      <c r="G41" s="20" t="s">
        <v>127</v>
      </c>
      <c r="H41" s="19"/>
      <c r="I41" s="32">
        <v>800</v>
      </c>
      <c r="J41" s="33" t="s">
        <v>20</v>
      </c>
      <c r="K41" s="19" t="s">
        <v>21</v>
      </c>
      <c r="L41" s="34" t="s">
        <v>43</v>
      </c>
      <c r="M41" s="35" t="s">
        <v>23</v>
      </c>
      <c r="N41" s="36" t="s">
        <v>24</v>
      </c>
      <c r="O41" s="37"/>
    </row>
    <row r="42" s="3" customFormat="1" ht="30" customHeight="1" spans="1:15">
      <c r="A42" s="15">
        <v>40</v>
      </c>
      <c r="B42" s="20" t="s">
        <v>134</v>
      </c>
      <c r="C42" s="23" t="s">
        <v>135</v>
      </c>
      <c r="D42" s="20" t="s">
        <v>136</v>
      </c>
      <c r="E42" s="17"/>
      <c r="F42" s="20" t="s">
        <v>19</v>
      </c>
      <c r="G42" s="20">
        <v>1</v>
      </c>
      <c r="H42" s="19"/>
      <c r="I42" s="32">
        <v>800</v>
      </c>
      <c r="J42" s="33" t="s">
        <v>20</v>
      </c>
      <c r="K42" s="19" t="s">
        <v>21</v>
      </c>
      <c r="L42" s="34" t="s">
        <v>43</v>
      </c>
      <c r="M42" s="35" t="s">
        <v>23</v>
      </c>
      <c r="N42" s="36" t="s">
        <v>24</v>
      </c>
      <c r="O42" s="37"/>
    </row>
    <row r="43" s="3" customFormat="1" ht="30" customHeight="1" spans="1:15">
      <c r="A43" s="15">
        <v>41</v>
      </c>
      <c r="B43" s="20" t="s">
        <v>137</v>
      </c>
      <c r="C43" s="23" t="s">
        <v>138</v>
      </c>
      <c r="D43" s="20" t="s">
        <v>139</v>
      </c>
      <c r="E43" s="17"/>
      <c r="F43" s="20" t="s">
        <v>19</v>
      </c>
      <c r="G43" s="18">
        <v>1</v>
      </c>
      <c r="H43" s="19"/>
      <c r="I43" s="18">
        <v>800</v>
      </c>
      <c r="J43" s="33" t="s">
        <v>20</v>
      </c>
      <c r="K43" s="19" t="s">
        <v>21</v>
      </c>
      <c r="L43" s="34" t="s">
        <v>43</v>
      </c>
      <c r="M43" s="35" t="s">
        <v>23</v>
      </c>
      <c r="N43" s="36" t="s">
        <v>24</v>
      </c>
      <c r="O43" s="37"/>
    </row>
    <row r="44" s="3" customFormat="1" ht="30" customHeight="1" spans="1:15">
      <c r="A44" s="15">
        <v>42</v>
      </c>
      <c r="B44" s="20" t="s">
        <v>140</v>
      </c>
      <c r="C44" s="23" t="s">
        <v>141</v>
      </c>
      <c r="D44" s="20" t="s">
        <v>142</v>
      </c>
      <c r="E44" s="17"/>
      <c r="F44" s="20" t="s">
        <v>19</v>
      </c>
      <c r="G44" s="18">
        <v>1</v>
      </c>
      <c r="H44" s="19"/>
      <c r="I44" s="18">
        <v>800</v>
      </c>
      <c r="J44" s="33" t="s">
        <v>20</v>
      </c>
      <c r="K44" s="19" t="s">
        <v>21</v>
      </c>
      <c r="L44" s="34" t="s">
        <v>43</v>
      </c>
      <c r="M44" s="35" t="s">
        <v>23</v>
      </c>
      <c r="N44" s="36" t="s">
        <v>24</v>
      </c>
      <c r="O44" s="37"/>
    </row>
    <row r="45" s="3" customFormat="1" ht="30" customHeight="1" spans="1:15">
      <c r="A45" s="15">
        <v>43</v>
      </c>
      <c r="B45" s="20" t="s">
        <v>143</v>
      </c>
      <c r="C45" s="23" t="s">
        <v>144</v>
      </c>
      <c r="D45" s="20" t="s">
        <v>145</v>
      </c>
      <c r="E45" s="17"/>
      <c r="F45" s="20" t="s">
        <v>19</v>
      </c>
      <c r="G45" s="18">
        <v>1</v>
      </c>
      <c r="H45" s="19"/>
      <c r="I45" s="18">
        <v>800</v>
      </c>
      <c r="J45" s="33" t="s">
        <v>20</v>
      </c>
      <c r="K45" s="19" t="s">
        <v>21</v>
      </c>
      <c r="L45" s="34" t="s">
        <v>43</v>
      </c>
      <c r="M45" s="35" t="s">
        <v>23</v>
      </c>
      <c r="N45" s="36" t="s">
        <v>24</v>
      </c>
      <c r="O45" s="37"/>
    </row>
    <row r="46" s="3" customFormat="1" ht="30" customHeight="1" spans="1:15">
      <c r="A46" s="15">
        <v>44</v>
      </c>
      <c r="B46" s="20" t="s">
        <v>146</v>
      </c>
      <c r="C46" s="23" t="s">
        <v>147</v>
      </c>
      <c r="D46" s="20" t="s">
        <v>148</v>
      </c>
      <c r="E46" s="17"/>
      <c r="F46" s="20" t="s">
        <v>19</v>
      </c>
      <c r="G46" s="18">
        <v>2</v>
      </c>
      <c r="H46" s="19"/>
      <c r="I46" s="32">
        <v>5000</v>
      </c>
      <c r="J46" s="33" t="s">
        <v>20</v>
      </c>
      <c r="K46" s="19" t="s">
        <v>21</v>
      </c>
      <c r="L46" s="34" t="s">
        <v>43</v>
      </c>
      <c r="M46" s="35" t="s">
        <v>23</v>
      </c>
      <c r="N46" s="36" t="s">
        <v>24</v>
      </c>
      <c r="O46" s="37"/>
    </row>
    <row r="47" s="3" customFormat="1" ht="30" customHeight="1" spans="1:15">
      <c r="A47" s="15">
        <v>45</v>
      </c>
      <c r="B47" s="20" t="s">
        <v>149</v>
      </c>
      <c r="C47" s="23" t="s">
        <v>150</v>
      </c>
      <c r="D47" s="20" t="s">
        <v>151</v>
      </c>
      <c r="E47" s="17"/>
      <c r="F47" s="20" t="s">
        <v>19</v>
      </c>
      <c r="G47" s="18">
        <v>1</v>
      </c>
      <c r="H47" s="19"/>
      <c r="I47" s="32">
        <v>5000</v>
      </c>
      <c r="J47" s="33" t="s">
        <v>20</v>
      </c>
      <c r="K47" s="19" t="s">
        <v>21</v>
      </c>
      <c r="L47" s="34" t="s">
        <v>43</v>
      </c>
      <c r="M47" s="35" t="s">
        <v>23</v>
      </c>
      <c r="N47" s="36" t="s">
        <v>24</v>
      </c>
      <c r="O47" s="37"/>
    </row>
    <row r="48" s="3" customFormat="1" ht="30" customHeight="1" spans="1:15">
      <c r="A48" s="15">
        <v>46</v>
      </c>
      <c r="B48" s="20" t="s">
        <v>152</v>
      </c>
      <c r="C48" s="23" t="s">
        <v>153</v>
      </c>
      <c r="D48" s="20" t="s">
        <v>154</v>
      </c>
      <c r="E48" s="17"/>
      <c r="F48" s="20" t="s">
        <v>19</v>
      </c>
      <c r="G48" s="20" t="s">
        <v>127</v>
      </c>
      <c r="H48" s="19"/>
      <c r="I48" s="32">
        <v>5000</v>
      </c>
      <c r="J48" s="33" t="s">
        <v>20</v>
      </c>
      <c r="K48" s="19" t="s">
        <v>21</v>
      </c>
      <c r="L48" s="34" t="s">
        <v>43</v>
      </c>
      <c r="M48" s="35" t="s">
        <v>23</v>
      </c>
      <c r="N48" s="36" t="s">
        <v>24</v>
      </c>
      <c r="O48" s="37"/>
    </row>
    <row r="49" s="3" customFormat="1" ht="30" customHeight="1" spans="1:15">
      <c r="A49" s="15">
        <v>47</v>
      </c>
      <c r="B49" s="20" t="s">
        <v>155</v>
      </c>
      <c r="C49" s="23" t="s">
        <v>156</v>
      </c>
      <c r="D49" s="20" t="s">
        <v>157</v>
      </c>
      <c r="E49" s="17"/>
      <c r="F49" s="20" t="s">
        <v>19</v>
      </c>
      <c r="G49" s="20" t="s">
        <v>127</v>
      </c>
      <c r="H49" s="19"/>
      <c r="I49" s="32">
        <v>1200</v>
      </c>
      <c r="J49" s="33" t="s">
        <v>20</v>
      </c>
      <c r="K49" s="19" t="s">
        <v>21</v>
      </c>
      <c r="L49" s="34" t="s">
        <v>43</v>
      </c>
      <c r="M49" s="35" t="s">
        <v>23</v>
      </c>
      <c r="N49" s="36" t="s">
        <v>24</v>
      </c>
      <c r="O49" s="37"/>
    </row>
    <row r="50" s="3" customFormat="1" ht="30" customHeight="1" spans="1:15">
      <c r="A50" s="15">
        <v>48</v>
      </c>
      <c r="B50" s="20" t="s">
        <v>158</v>
      </c>
      <c r="C50" s="23" t="s">
        <v>159</v>
      </c>
      <c r="D50" s="20" t="s">
        <v>160</v>
      </c>
      <c r="E50" s="17"/>
      <c r="F50" s="18" t="s">
        <v>19</v>
      </c>
      <c r="G50" s="18">
        <v>1</v>
      </c>
      <c r="H50" s="19"/>
      <c r="I50" s="16">
        <v>5000</v>
      </c>
      <c r="J50" s="33" t="s">
        <v>20</v>
      </c>
      <c r="K50" s="19" t="s">
        <v>21</v>
      </c>
      <c r="L50" s="34" t="s">
        <v>43</v>
      </c>
      <c r="M50" s="35" t="s">
        <v>29</v>
      </c>
      <c r="N50" s="36" t="s">
        <v>24</v>
      </c>
      <c r="O50" s="37"/>
    </row>
    <row r="51" s="3" customFormat="1" ht="30" customHeight="1" spans="1:15">
      <c r="A51" s="15">
        <v>49</v>
      </c>
      <c r="B51" s="32" t="s">
        <v>161</v>
      </c>
      <c r="C51" s="16" t="s">
        <v>162</v>
      </c>
      <c r="D51" s="16" t="s">
        <v>163</v>
      </c>
      <c r="E51" s="17"/>
      <c r="F51" s="16" t="s">
        <v>28</v>
      </c>
      <c r="G51" s="38"/>
      <c r="H51" s="19"/>
      <c r="I51" s="16">
        <v>32000</v>
      </c>
      <c r="J51" s="33" t="s">
        <v>20</v>
      </c>
      <c r="K51" s="19" t="s">
        <v>21</v>
      </c>
      <c r="L51" s="34" t="s">
        <v>43</v>
      </c>
      <c r="M51" s="35" t="s">
        <v>23</v>
      </c>
      <c r="N51" s="36" t="s">
        <v>24</v>
      </c>
      <c r="O51" s="37"/>
    </row>
    <row r="52" s="3" customFormat="1" ht="30" customHeight="1" spans="1:15">
      <c r="A52" s="15">
        <v>50</v>
      </c>
      <c r="B52" s="32" t="s">
        <v>164</v>
      </c>
      <c r="C52" s="32" t="s">
        <v>165</v>
      </c>
      <c r="D52" s="32" t="s">
        <v>163</v>
      </c>
      <c r="E52" s="17"/>
      <c r="F52" s="18" t="s">
        <v>19</v>
      </c>
      <c r="G52" s="38"/>
      <c r="H52" s="19"/>
      <c r="I52" s="16">
        <v>32000</v>
      </c>
      <c r="J52" s="33" t="s">
        <v>20</v>
      </c>
      <c r="K52" s="19" t="s">
        <v>21</v>
      </c>
      <c r="L52" s="34" t="s">
        <v>43</v>
      </c>
      <c r="M52" s="35" t="s">
        <v>23</v>
      </c>
      <c r="N52" s="36" t="s">
        <v>24</v>
      </c>
      <c r="O52" s="37"/>
    </row>
    <row r="53" s="3" customFormat="1" ht="30" customHeight="1" spans="1:15">
      <c r="A53" s="15">
        <v>51</v>
      </c>
      <c r="B53" s="32" t="s">
        <v>166</v>
      </c>
      <c r="C53" s="32" t="s">
        <v>167</v>
      </c>
      <c r="D53" s="32" t="s">
        <v>163</v>
      </c>
      <c r="E53" s="17"/>
      <c r="F53" s="18" t="s">
        <v>19</v>
      </c>
      <c r="G53" s="38"/>
      <c r="H53" s="19"/>
      <c r="I53" s="16">
        <v>15000</v>
      </c>
      <c r="J53" s="33" t="s">
        <v>20</v>
      </c>
      <c r="K53" s="19" t="s">
        <v>21</v>
      </c>
      <c r="L53" s="34" t="s">
        <v>43</v>
      </c>
      <c r="M53" s="35" t="s">
        <v>23</v>
      </c>
      <c r="N53" s="36" t="s">
        <v>24</v>
      </c>
      <c r="O53" s="37"/>
    </row>
    <row r="54" s="3" customFormat="1" ht="30" customHeight="1" spans="1:15">
      <c r="A54" s="15">
        <v>52</v>
      </c>
      <c r="B54" s="32" t="s">
        <v>168</v>
      </c>
      <c r="C54" s="32" t="s">
        <v>169</v>
      </c>
      <c r="D54" s="32" t="s">
        <v>163</v>
      </c>
      <c r="E54" s="17"/>
      <c r="F54" s="18" t="s">
        <v>19</v>
      </c>
      <c r="G54" s="38"/>
      <c r="H54" s="19"/>
      <c r="I54" s="16">
        <v>9000</v>
      </c>
      <c r="J54" s="33" t="s">
        <v>20</v>
      </c>
      <c r="K54" s="19" t="s">
        <v>21</v>
      </c>
      <c r="L54" s="34" t="s">
        <v>43</v>
      </c>
      <c r="M54" s="35" t="s">
        <v>23</v>
      </c>
      <c r="N54" s="36" t="s">
        <v>24</v>
      </c>
      <c r="O54" s="37"/>
    </row>
    <row r="55" s="3" customFormat="1" ht="30" customHeight="1" spans="1:15">
      <c r="A55" s="15">
        <v>53</v>
      </c>
      <c r="B55" s="32" t="s">
        <v>170</v>
      </c>
      <c r="C55" s="32" t="s">
        <v>171</v>
      </c>
      <c r="D55" s="32" t="s">
        <v>163</v>
      </c>
      <c r="E55" s="17"/>
      <c r="F55" s="39" t="s">
        <v>19</v>
      </c>
      <c r="G55" s="38"/>
      <c r="H55" s="19"/>
      <c r="I55" s="16">
        <v>42000</v>
      </c>
      <c r="J55" s="33" t="s">
        <v>20</v>
      </c>
      <c r="K55" s="19" t="s">
        <v>21</v>
      </c>
      <c r="L55" s="34" t="s">
        <v>43</v>
      </c>
      <c r="M55" s="35" t="s">
        <v>23</v>
      </c>
      <c r="N55" s="36" t="s">
        <v>24</v>
      </c>
      <c r="O55" s="37"/>
    </row>
    <row r="56" s="3" customFormat="1" ht="30" customHeight="1" spans="1:15">
      <c r="A56" s="15">
        <v>54</v>
      </c>
      <c r="B56" s="32" t="s">
        <v>172</v>
      </c>
      <c r="C56" s="32" t="s">
        <v>173</v>
      </c>
      <c r="D56" s="32" t="s">
        <v>174</v>
      </c>
      <c r="E56" s="17"/>
      <c r="F56" s="39" t="s">
        <v>19</v>
      </c>
      <c r="G56" s="38"/>
      <c r="H56" s="19"/>
      <c r="I56" s="16">
        <v>4800</v>
      </c>
      <c r="J56" s="33" t="s">
        <v>20</v>
      </c>
      <c r="K56" s="19" t="s">
        <v>21</v>
      </c>
      <c r="L56" s="34" t="s">
        <v>43</v>
      </c>
      <c r="M56" s="35" t="s">
        <v>23</v>
      </c>
      <c r="N56" s="36" t="s">
        <v>24</v>
      </c>
      <c r="O56" s="37"/>
    </row>
    <row r="57" s="3" customFormat="1" ht="30" customHeight="1" spans="1:15">
      <c r="A57" s="15">
        <v>55</v>
      </c>
      <c r="B57" s="32" t="s">
        <v>175</v>
      </c>
      <c r="C57" s="32" t="s">
        <v>176</v>
      </c>
      <c r="D57" s="32" t="s">
        <v>174</v>
      </c>
      <c r="E57" s="17"/>
      <c r="F57" s="39" t="s">
        <v>19</v>
      </c>
      <c r="G57" s="38"/>
      <c r="H57" s="19"/>
      <c r="I57" s="16">
        <v>800</v>
      </c>
      <c r="J57" s="33" t="s">
        <v>20</v>
      </c>
      <c r="K57" s="19" t="s">
        <v>21</v>
      </c>
      <c r="L57" s="34" t="s">
        <v>43</v>
      </c>
      <c r="M57" s="35" t="s">
        <v>23</v>
      </c>
      <c r="N57" s="36" t="s">
        <v>24</v>
      </c>
      <c r="O57" s="37"/>
    </row>
    <row r="58" s="3" customFormat="1" ht="30" customHeight="1" spans="1:15">
      <c r="A58" s="15">
        <v>56</v>
      </c>
      <c r="B58" s="32" t="s">
        <v>177</v>
      </c>
      <c r="C58" s="32" t="s">
        <v>178</v>
      </c>
      <c r="D58" s="32" t="s">
        <v>179</v>
      </c>
      <c r="E58" s="17"/>
      <c r="F58" s="39" t="s">
        <v>19</v>
      </c>
      <c r="G58" s="38"/>
      <c r="H58" s="19"/>
      <c r="I58" s="16">
        <v>48000</v>
      </c>
      <c r="J58" s="33" t="s">
        <v>20</v>
      </c>
      <c r="K58" s="19" t="s">
        <v>21</v>
      </c>
      <c r="L58" s="34" t="s">
        <v>43</v>
      </c>
      <c r="M58" s="35" t="s">
        <v>23</v>
      </c>
      <c r="N58" s="36" t="s">
        <v>24</v>
      </c>
      <c r="O58" s="37"/>
    </row>
    <row r="59" s="3" customFormat="1" ht="30" customHeight="1" spans="1:15">
      <c r="A59" s="15">
        <v>57</v>
      </c>
      <c r="B59" s="32" t="s">
        <v>180</v>
      </c>
      <c r="C59" s="32" t="s">
        <v>181</v>
      </c>
      <c r="D59" s="32" t="s">
        <v>179</v>
      </c>
      <c r="E59" s="17"/>
      <c r="F59" s="39" t="s">
        <v>19</v>
      </c>
      <c r="G59" s="38"/>
      <c r="H59" s="19"/>
      <c r="I59" s="16">
        <v>80000</v>
      </c>
      <c r="J59" s="33" t="s">
        <v>20</v>
      </c>
      <c r="K59" s="19" t="s">
        <v>21</v>
      </c>
      <c r="L59" s="34" t="s">
        <v>43</v>
      </c>
      <c r="M59" s="35" t="s">
        <v>23</v>
      </c>
      <c r="N59" s="36" t="s">
        <v>24</v>
      </c>
      <c r="O59" s="37"/>
    </row>
    <row r="60" s="3" customFormat="1" ht="30" customHeight="1" spans="1:15">
      <c r="A60" s="15">
        <v>58</v>
      </c>
      <c r="B60" s="32" t="s">
        <v>182</v>
      </c>
      <c r="C60" s="32" t="s">
        <v>183</v>
      </c>
      <c r="D60" s="32" t="s">
        <v>179</v>
      </c>
      <c r="E60" s="17"/>
      <c r="F60" s="16" t="s">
        <v>28</v>
      </c>
      <c r="G60" s="38"/>
      <c r="H60" s="19"/>
      <c r="I60" s="16">
        <v>75000</v>
      </c>
      <c r="J60" s="33" t="s">
        <v>20</v>
      </c>
      <c r="K60" s="19" t="s">
        <v>21</v>
      </c>
      <c r="L60" s="34" t="s">
        <v>43</v>
      </c>
      <c r="M60" s="35" t="s">
        <v>23</v>
      </c>
      <c r="N60" s="36" t="s">
        <v>24</v>
      </c>
      <c r="O60" s="37"/>
    </row>
    <row r="61" s="3" customFormat="1" ht="30" customHeight="1" spans="1:15">
      <c r="A61" s="15">
        <v>59</v>
      </c>
      <c r="B61" s="32" t="s">
        <v>184</v>
      </c>
      <c r="C61" s="32" t="s">
        <v>185</v>
      </c>
      <c r="D61" s="32" t="s">
        <v>179</v>
      </c>
      <c r="E61" s="17"/>
      <c r="F61" s="16" t="s">
        <v>28</v>
      </c>
      <c r="G61" s="38"/>
      <c r="H61" s="19"/>
      <c r="I61" s="16">
        <v>36000</v>
      </c>
      <c r="J61" s="33" t="s">
        <v>20</v>
      </c>
      <c r="K61" s="19" t="s">
        <v>21</v>
      </c>
      <c r="L61" s="34" t="s">
        <v>43</v>
      </c>
      <c r="M61" s="35" t="s">
        <v>23</v>
      </c>
      <c r="N61" s="36" t="s">
        <v>24</v>
      </c>
      <c r="O61" s="37"/>
    </row>
    <row r="62" s="3" customFormat="1" ht="30" customHeight="1" spans="1:15">
      <c r="A62" s="15">
        <v>60</v>
      </c>
      <c r="B62" s="32" t="s">
        <v>186</v>
      </c>
      <c r="C62" s="32" t="s">
        <v>187</v>
      </c>
      <c r="D62" s="32" t="s">
        <v>179</v>
      </c>
      <c r="E62" s="17"/>
      <c r="F62" s="16" t="s">
        <v>28</v>
      </c>
      <c r="G62" s="38"/>
      <c r="H62" s="19"/>
      <c r="I62" s="16">
        <v>64000</v>
      </c>
      <c r="J62" s="33" t="s">
        <v>20</v>
      </c>
      <c r="K62" s="19" t="s">
        <v>21</v>
      </c>
      <c r="L62" s="34" t="s">
        <v>43</v>
      </c>
      <c r="M62" s="35" t="s">
        <v>23</v>
      </c>
      <c r="N62" s="36" t="s">
        <v>24</v>
      </c>
      <c r="O62" s="37"/>
    </row>
    <row r="63" s="3" customFormat="1" ht="30" customHeight="1" spans="1:15">
      <c r="A63" s="15">
        <v>61</v>
      </c>
      <c r="B63" s="32" t="s">
        <v>188</v>
      </c>
      <c r="C63" s="32" t="s">
        <v>189</v>
      </c>
      <c r="D63" s="32" t="s">
        <v>190</v>
      </c>
      <c r="E63" s="17"/>
      <c r="F63" s="32" t="s">
        <v>19</v>
      </c>
      <c r="G63" s="18">
        <v>4</v>
      </c>
      <c r="H63" s="19"/>
      <c r="I63" s="16">
        <v>3200</v>
      </c>
      <c r="J63" s="33" t="s">
        <v>20</v>
      </c>
      <c r="K63" s="19" t="s">
        <v>21</v>
      </c>
      <c r="L63" s="34" t="s">
        <v>43</v>
      </c>
      <c r="M63" s="35" t="s">
        <v>23</v>
      </c>
      <c r="N63" s="36" t="s">
        <v>24</v>
      </c>
      <c r="O63" s="37"/>
    </row>
    <row r="64" s="3" customFormat="1" ht="30" customHeight="1" spans="1:15">
      <c r="A64" s="15">
        <v>62</v>
      </c>
      <c r="B64" s="32" t="s">
        <v>191</v>
      </c>
      <c r="C64" s="32" t="s">
        <v>192</v>
      </c>
      <c r="D64" s="32" t="s">
        <v>193</v>
      </c>
      <c r="E64" s="17"/>
      <c r="F64" s="32" t="s">
        <v>19</v>
      </c>
      <c r="G64" s="18">
        <v>4</v>
      </c>
      <c r="H64" s="19"/>
      <c r="I64" s="16">
        <v>2000</v>
      </c>
      <c r="J64" s="33" t="s">
        <v>20</v>
      </c>
      <c r="K64" s="19" t="s">
        <v>21</v>
      </c>
      <c r="L64" s="34" t="s">
        <v>43</v>
      </c>
      <c r="M64" s="35" t="s">
        <v>23</v>
      </c>
      <c r="N64" s="36" t="s">
        <v>24</v>
      </c>
      <c r="O64" s="37"/>
    </row>
    <row r="65" s="3" customFormat="1" ht="30" customHeight="1" spans="1:15">
      <c r="A65" s="15">
        <v>63</v>
      </c>
      <c r="B65" s="32" t="s">
        <v>194</v>
      </c>
      <c r="C65" s="32" t="s">
        <v>195</v>
      </c>
      <c r="D65" s="32" t="s">
        <v>196</v>
      </c>
      <c r="E65" s="17"/>
      <c r="F65" s="32" t="s">
        <v>19</v>
      </c>
      <c r="G65" s="18">
        <v>4</v>
      </c>
      <c r="H65" s="19"/>
      <c r="I65" s="18">
        <v>12800</v>
      </c>
      <c r="J65" s="33" t="s">
        <v>20</v>
      </c>
      <c r="K65" s="19" t="s">
        <v>21</v>
      </c>
      <c r="L65" s="34" t="s">
        <v>43</v>
      </c>
      <c r="M65" s="35" t="s">
        <v>23</v>
      </c>
      <c r="N65" s="36" t="s">
        <v>24</v>
      </c>
      <c r="O65" s="37"/>
    </row>
    <row r="66" s="3" customFormat="1" ht="30" customHeight="1" spans="1:15">
      <c r="A66" s="15">
        <v>64</v>
      </c>
      <c r="B66" s="32" t="s">
        <v>197</v>
      </c>
      <c r="C66" s="32" t="s">
        <v>198</v>
      </c>
      <c r="D66" s="32" t="s">
        <v>199</v>
      </c>
      <c r="E66" s="17"/>
      <c r="F66" s="32" t="s">
        <v>19</v>
      </c>
      <c r="G66" s="18">
        <v>4</v>
      </c>
      <c r="H66" s="19"/>
      <c r="I66" s="18">
        <v>9600</v>
      </c>
      <c r="J66" s="33" t="s">
        <v>20</v>
      </c>
      <c r="K66" s="19" t="s">
        <v>21</v>
      </c>
      <c r="L66" s="34" t="s">
        <v>43</v>
      </c>
      <c r="M66" s="35" t="s">
        <v>23</v>
      </c>
      <c r="N66" s="36" t="s">
        <v>24</v>
      </c>
      <c r="O66" s="37"/>
    </row>
    <row r="67" s="3" customFormat="1" ht="30" customHeight="1" spans="1:15">
      <c r="A67" s="15">
        <v>65</v>
      </c>
      <c r="B67" s="32" t="s">
        <v>200</v>
      </c>
      <c r="C67" s="32" t="s">
        <v>201</v>
      </c>
      <c r="D67" s="32" t="s">
        <v>202</v>
      </c>
      <c r="E67" s="17"/>
      <c r="F67" s="32" t="s">
        <v>19</v>
      </c>
      <c r="G67" s="18">
        <v>4</v>
      </c>
      <c r="H67" s="19"/>
      <c r="I67" s="18">
        <v>12800</v>
      </c>
      <c r="J67" s="33" t="s">
        <v>20</v>
      </c>
      <c r="K67" s="19" t="s">
        <v>21</v>
      </c>
      <c r="L67" s="34" t="s">
        <v>43</v>
      </c>
      <c r="M67" s="35" t="s">
        <v>23</v>
      </c>
      <c r="N67" s="36" t="s">
        <v>24</v>
      </c>
      <c r="O67" s="37"/>
    </row>
    <row r="68" s="3" customFormat="1" ht="30" customHeight="1" spans="1:15">
      <c r="A68" s="15">
        <v>66</v>
      </c>
      <c r="B68" s="32" t="s">
        <v>203</v>
      </c>
      <c r="C68" s="32" t="s">
        <v>204</v>
      </c>
      <c r="D68" s="32" t="s">
        <v>205</v>
      </c>
      <c r="E68" s="17"/>
      <c r="F68" s="32" t="s">
        <v>19</v>
      </c>
      <c r="G68" s="18">
        <v>8</v>
      </c>
      <c r="H68" s="19"/>
      <c r="I68" s="18">
        <v>16000</v>
      </c>
      <c r="J68" s="33" t="s">
        <v>20</v>
      </c>
      <c r="K68" s="19" t="s">
        <v>21</v>
      </c>
      <c r="L68" s="34" t="s">
        <v>43</v>
      </c>
      <c r="M68" s="35" t="s">
        <v>23</v>
      </c>
      <c r="N68" s="36" t="s">
        <v>24</v>
      </c>
      <c r="O68" s="37"/>
    </row>
    <row r="69" s="3" customFormat="1" ht="30" customHeight="1" spans="1:15">
      <c r="A69" s="15">
        <v>67</v>
      </c>
      <c r="B69" s="32" t="s">
        <v>206</v>
      </c>
      <c r="C69" s="32" t="s">
        <v>207</v>
      </c>
      <c r="D69" s="32" t="s">
        <v>208</v>
      </c>
      <c r="E69" s="17"/>
      <c r="F69" s="32" t="s">
        <v>19</v>
      </c>
      <c r="G69" s="18">
        <v>4</v>
      </c>
      <c r="H69" s="19"/>
      <c r="I69" s="18">
        <v>8000</v>
      </c>
      <c r="J69" s="33" t="s">
        <v>20</v>
      </c>
      <c r="K69" s="19" t="s">
        <v>21</v>
      </c>
      <c r="L69" s="34" t="s">
        <v>43</v>
      </c>
      <c r="M69" s="35" t="s">
        <v>23</v>
      </c>
      <c r="N69" s="36" t="s">
        <v>24</v>
      </c>
      <c r="O69" s="37"/>
    </row>
    <row r="70" s="3" customFormat="1" ht="30" customHeight="1" spans="1:15">
      <c r="A70" s="15">
        <v>68</v>
      </c>
      <c r="B70" s="32" t="s">
        <v>209</v>
      </c>
      <c r="C70" s="32" t="s">
        <v>210</v>
      </c>
      <c r="D70" s="32" t="s">
        <v>211</v>
      </c>
      <c r="E70" s="17"/>
      <c r="F70" s="32" t="s">
        <v>19</v>
      </c>
      <c r="G70" s="18">
        <v>8</v>
      </c>
      <c r="H70" s="19"/>
      <c r="I70" s="18">
        <v>24000</v>
      </c>
      <c r="J70" s="33" t="s">
        <v>20</v>
      </c>
      <c r="K70" s="19" t="s">
        <v>21</v>
      </c>
      <c r="L70" s="34" t="s">
        <v>43</v>
      </c>
      <c r="M70" s="35" t="s">
        <v>23</v>
      </c>
      <c r="N70" s="36" t="s">
        <v>24</v>
      </c>
      <c r="O70" s="37"/>
    </row>
    <row r="71" s="3" customFormat="1" ht="30" customHeight="1" spans="1:15">
      <c r="A71" s="15">
        <v>69</v>
      </c>
      <c r="B71" s="32" t="s">
        <v>212</v>
      </c>
      <c r="C71" s="32" t="s">
        <v>213</v>
      </c>
      <c r="D71" s="32" t="s">
        <v>214</v>
      </c>
      <c r="E71" s="17"/>
      <c r="F71" s="16" t="s">
        <v>19</v>
      </c>
      <c r="G71" s="18">
        <v>4</v>
      </c>
      <c r="H71" s="19"/>
      <c r="I71" s="18">
        <v>4000</v>
      </c>
      <c r="J71" s="33" t="s">
        <v>20</v>
      </c>
      <c r="K71" s="19" t="s">
        <v>21</v>
      </c>
      <c r="L71" s="34" t="s">
        <v>43</v>
      </c>
      <c r="M71" s="35" t="s">
        <v>23</v>
      </c>
      <c r="N71" s="36" t="s">
        <v>24</v>
      </c>
      <c r="O71" s="37"/>
    </row>
    <row r="72" s="3" customFormat="1" ht="30" customHeight="1" spans="1:15">
      <c r="A72" s="15">
        <v>70</v>
      </c>
      <c r="B72" s="32" t="s">
        <v>215</v>
      </c>
      <c r="C72" s="32" t="s">
        <v>216</v>
      </c>
      <c r="D72" s="32" t="s">
        <v>217</v>
      </c>
      <c r="E72" s="17"/>
      <c r="F72" s="32" t="s">
        <v>28</v>
      </c>
      <c r="G72" s="18">
        <v>1</v>
      </c>
      <c r="H72" s="19"/>
      <c r="I72" s="18">
        <v>2500</v>
      </c>
      <c r="J72" s="33" t="s">
        <v>20</v>
      </c>
      <c r="K72" s="19" t="s">
        <v>21</v>
      </c>
      <c r="L72" s="34" t="s">
        <v>43</v>
      </c>
      <c r="M72" s="35" t="s">
        <v>23</v>
      </c>
      <c r="N72" s="36" t="s">
        <v>24</v>
      </c>
      <c r="O72" s="37"/>
    </row>
    <row r="73" s="3" customFormat="1" ht="30" customHeight="1" spans="1:15">
      <c r="A73" s="15">
        <v>71</v>
      </c>
      <c r="B73" s="32" t="s">
        <v>218</v>
      </c>
      <c r="C73" s="32" t="s">
        <v>219</v>
      </c>
      <c r="D73" s="32" t="s">
        <v>220</v>
      </c>
      <c r="E73" s="17"/>
      <c r="F73" s="32" t="s">
        <v>28</v>
      </c>
      <c r="G73" s="18">
        <v>1</v>
      </c>
      <c r="H73" s="19"/>
      <c r="I73" s="18">
        <v>3200</v>
      </c>
      <c r="J73" s="33" t="s">
        <v>20</v>
      </c>
      <c r="K73" s="19" t="s">
        <v>21</v>
      </c>
      <c r="L73" s="34" t="s">
        <v>43</v>
      </c>
      <c r="M73" s="35" t="s">
        <v>23</v>
      </c>
      <c r="N73" s="36" t="s">
        <v>24</v>
      </c>
      <c r="O73" s="37"/>
    </row>
    <row r="74" s="3" customFormat="1" ht="30" customHeight="1" spans="1:15">
      <c r="A74" s="15">
        <v>72</v>
      </c>
      <c r="B74" s="32" t="s">
        <v>221</v>
      </c>
      <c r="C74" s="32" t="s">
        <v>222</v>
      </c>
      <c r="D74" s="32" t="s">
        <v>223</v>
      </c>
      <c r="E74" s="17"/>
      <c r="F74" s="32" t="s">
        <v>19</v>
      </c>
      <c r="G74" s="18">
        <v>1</v>
      </c>
      <c r="H74" s="19"/>
      <c r="I74" s="18">
        <v>4000</v>
      </c>
      <c r="J74" s="33" t="s">
        <v>20</v>
      </c>
      <c r="K74" s="19" t="s">
        <v>21</v>
      </c>
      <c r="L74" s="34" t="s">
        <v>43</v>
      </c>
      <c r="M74" s="35" t="s">
        <v>23</v>
      </c>
      <c r="N74" s="36" t="s">
        <v>24</v>
      </c>
      <c r="O74" s="37"/>
    </row>
    <row r="75" s="3" customFormat="1" ht="30" customHeight="1" spans="1:15">
      <c r="A75" s="15">
        <v>73</v>
      </c>
      <c r="B75" s="32" t="s">
        <v>224</v>
      </c>
      <c r="C75" s="32" t="s">
        <v>225</v>
      </c>
      <c r="D75" s="32" t="s">
        <v>226</v>
      </c>
      <c r="E75" s="17"/>
      <c r="F75" s="16" t="s">
        <v>19</v>
      </c>
      <c r="G75" s="18">
        <v>1</v>
      </c>
      <c r="H75" s="19"/>
      <c r="I75" s="18">
        <v>1200</v>
      </c>
      <c r="J75" s="33" t="s">
        <v>20</v>
      </c>
      <c r="K75" s="19" t="s">
        <v>21</v>
      </c>
      <c r="L75" s="34" t="s">
        <v>43</v>
      </c>
      <c r="M75" s="35" t="s">
        <v>23</v>
      </c>
      <c r="N75" s="36" t="s">
        <v>24</v>
      </c>
      <c r="O75" s="37"/>
    </row>
    <row r="76" s="3" customFormat="1" ht="30" customHeight="1" spans="1:15">
      <c r="A76" s="15">
        <v>74</v>
      </c>
      <c r="B76" s="32"/>
      <c r="C76" s="32" t="s">
        <v>227</v>
      </c>
      <c r="D76" s="32" t="s">
        <v>228</v>
      </c>
      <c r="E76" s="17"/>
      <c r="F76" s="32" t="s">
        <v>19</v>
      </c>
      <c r="G76" s="41">
        <v>1</v>
      </c>
      <c r="H76" s="19"/>
      <c r="I76" s="18">
        <v>50</v>
      </c>
      <c r="J76" s="33" t="s">
        <v>20</v>
      </c>
      <c r="K76" s="19" t="s">
        <v>21</v>
      </c>
      <c r="L76" s="34" t="s">
        <v>43</v>
      </c>
      <c r="M76" s="35" t="s">
        <v>23</v>
      </c>
      <c r="N76" s="36" t="s">
        <v>24</v>
      </c>
      <c r="O76" s="37"/>
    </row>
    <row r="77" s="3" customFormat="1" ht="30" customHeight="1" spans="1:15">
      <c r="A77" s="15">
        <v>75</v>
      </c>
      <c r="B77" s="32" t="s">
        <v>229</v>
      </c>
      <c r="C77" s="32" t="s">
        <v>230</v>
      </c>
      <c r="D77" s="32" t="s">
        <v>231</v>
      </c>
      <c r="E77" s="17"/>
      <c r="F77" s="42" t="s">
        <v>19</v>
      </c>
      <c r="G77" s="18">
        <v>1</v>
      </c>
      <c r="H77" s="19"/>
      <c r="I77" s="18">
        <v>300</v>
      </c>
      <c r="J77" s="33" t="s">
        <v>20</v>
      </c>
      <c r="K77" s="19" t="s">
        <v>21</v>
      </c>
      <c r="L77" s="34" t="s">
        <v>43</v>
      </c>
      <c r="M77" s="35" t="s">
        <v>23</v>
      </c>
      <c r="N77" s="36" t="s">
        <v>30</v>
      </c>
      <c r="O77" s="37"/>
    </row>
    <row r="78" s="3" customFormat="1" ht="30" customHeight="1" spans="1:15">
      <c r="A78" s="15">
        <v>76</v>
      </c>
      <c r="B78" s="32" t="s">
        <v>232</v>
      </c>
      <c r="C78" s="32" t="s">
        <v>233</v>
      </c>
      <c r="D78" s="32" t="s">
        <v>234</v>
      </c>
      <c r="E78" s="17"/>
      <c r="F78" s="42" t="s">
        <v>19</v>
      </c>
      <c r="G78" s="18">
        <v>1</v>
      </c>
      <c r="H78" s="19"/>
      <c r="I78" s="18">
        <v>300</v>
      </c>
      <c r="J78" s="33" t="s">
        <v>20</v>
      </c>
      <c r="K78" s="19" t="s">
        <v>21</v>
      </c>
      <c r="L78" s="34" t="s">
        <v>43</v>
      </c>
      <c r="M78" s="35" t="s">
        <v>23</v>
      </c>
      <c r="N78" s="36" t="s">
        <v>30</v>
      </c>
      <c r="O78" s="37"/>
    </row>
    <row r="79" s="3" customFormat="1" ht="30" customHeight="1" spans="1:15">
      <c r="A79" s="15">
        <v>77</v>
      </c>
      <c r="B79" s="32" t="s">
        <v>235</v>
      </c>
      <c r="C79" s="32" t="s">
        <v>236</v>
      </c>
      <c r="D79" s="32" t="s">
        <v>237</v>
      </c>
      <c r="E79" s="17"/>
      <c r="F79" s="42" t="s">
        <v>19</v>
      </c>
      <c r="G79" s="18">
        <v>1</v>
      </c>
      <c r="H79" s="19"/>
      <c r="I79" s="18">
        <v>300</v>
      </c>
      <c r="J79" s="33" t="s">
        <v>20</v>
      </c>
      <c r="K79" s="19" t="s">
        <v>21</v>
      </c>
      <c r="L79" s="34" t="s">
        <v>43</v>
      </c>
      <c r="M79" s="35" t="s">
        <v>23</v>
      </c>
      <c r="N79" s="36" t="s">
        <v>30</v>
      </c>
      <c r="O79" s="37"/>
    </row>
    <row r="80" s="3" customFormat="1" ht="30" customHeight="1" spans="1:15">
      <c r="A80" s="15">
        <v>78</v>
      </c>
      <c r="B80" s="32" t="s">
        <v>238</v>
      </c>
      <c r="C80" s="32" t="s">
        <v>239</v>
      </c>
      <c r="D80" s="32" t="s">
        <v>240</v>
      </c>
      <c r="E80" s="17"/>
      <c r="F80" s="42" t="s">
        <v>19</v>
      </c>
      <c r="G80" s="18">
        <v>1</v>
      </c>
      <c r="H80" s="19"/>
      <c r="I80" s="18">
        <v>600</v>
      </c>
      <c r="J80" s="33" t="s">
        <v>20</v>
      </c>
      <c r="K80" s="19" t="s">
        <v>21</v>
      </c>
      <c r="L80" s="34" t="s">
        <v>43</v>
      </c>
      <c r="M80" s="35" t="s">
        <v>23</v>
      </c>
      <c r="N80" s="36" t="s">
        <v>30</v>
      </c>
      <c r="O80" s="37"/>
    </row>
    <row r="81" s="3" customFormat="1" ht="30" customHeight="1" spans="1:15">
      <c r="A81" s="15">
        <v>79</v>
      </c>
      <c r="B81" s="32" t="s">
        <v>241</v>
      </c>
      <c r="C81" s="32" t="s">
        <v>242</v>
      </c>
      <c r="D81" s="32" t="s">
        <v>243</v>
      </c>
      <c r="E81" s="17"/>
      <c r="F81" s="42" t="s">
        <v>28</v>
      </c>
      <c r="G81" s="18">
        <v>1</v>
      </c>
      <c r="H81" s="19"/>
      <c r="I81" s="18">
        <v>100</v>
      </c>
      <c r="J81" s="33" t="s">
        <v>20</v>
      </c>
      <c r="K81" s="19" t="s">
        <v>21</v>
      </c>
      <c r="L81" s="34" t="s">
        <v>43</v>
      </c>
      <c r="M81" s="35" t="s">
        <v>23</v>
      </c>
      <c r="N81" s="36" t="s">
        <v>30</v>
      </c>
      <c r="O81" s="37"/>
    </row>
    <row r="82" s="3" customFormat="1" ht="30" customHeight="1" spans="1:15">
      <c r="A82" s="15">
        <v>80</v>
      </c>
      <c r="B82" s="32" t="s">
        <v>244</v>
      </c>
      <c r="C82" s="32" t="s">
        <v>245</v>
      </c>
      <c r="D82" s="32" t="s">
        <v>246</v>
      </c>
      <c r="E82" s="17"/>
      <c r="F82" s="32" t="s">
        <v>19</v>
      </c>
      <c r="G82" s="18">
        <v>1</v>
      </c>
      <c r="H82" s="19"/>
      <c r="I82" s="18">
        <v>300</v>
      </c>
      <c r="J82" s="33" t="s">
        <v>20</v>
      </c>
      <c r="K82" s="19" t="s">
        <v>21</v>
      </c>
      <c r="L82" s="34" t="s">
        <v>43</v>
      </c>
      <c r="M82" s="35" t="s">
        <v>23</v>
      </c>
      <c r="N82" s="36" t="s">
        <v>30</v>
      </c>
      <c r="O82" s="37"/>
    </row>
    <row r="83" s="3" customFormat="1" ht="30" customHeight="1" spans="1:15">
      <c r="A83" s="15">
        <v>81</v>
      </c>
      <c r="B83" s="32" t="s">
        <v>247</v>
      </c>
      <c r="C83" s="32" t="s">
        <v>248</v>
      </c>
      <c r="D83" s="32" t="s">
        <v>249</v>
      </c>
      <c r="E83" s="17"/>
      <c r="F83" s="32" t="s">
        <v>19</v>
      </c>
      <c r="G83" s="18">
        <v>1</v>
      </c>
      <c r="H83" s="19"/>
      <c r="I83" s="18">
        <v>600</v>
      </c>
      <c r="J83" s="33" t="s">
        <v>20</v>
      </c>
      <c r="K83" s="19" t="s">
        <v>21</v>
      </c>
      <c r="L83" s="34" t="s">
        <v>43</v>
      </c>
      <c r="M83" s="35" t="s">
        <v>23</v>
      </c>
      <c r="N83" s="36" t="s">
        <v>24</v>
      </c>
      <c r="O83" s="37"/>
    </row>
    <row r="84" s="3" customFormat="1" ht="30" customHeight="1" spans="1:15">
      <c r="A84" s="15">
        <v>82</v>
      </c>
      <c r="B84" s="32" t="s">
        <v>250</v>
      </c>
      <c r="C84" s="32" t="s">
        <v>251</v>
      </c>
      <c r="D84" s="32" t="s">
        <v>252</v>
      </c>
      <c r="E84" s="17"/>
      <c r="F84" s="32" t="s">
        <v>19</v>
      </c>
      <c r="G84" s="18">
        <v>1</v>
      </c>
      <c r="H84" s="19"/>
      <c r="I84" s="18">
        <v>600</v>
      </c>
      <c r="J84" s="33" t="s">
        <v>20</v>
      </c>
      <c r="K84" s="19" t="s">
        <v>21</v>
      </c>
      <c r="L84" s="34" t="s">
        <v>43</v>
      </c>
      <c r="M84" s="35" t="s">
        <v>23</v>
      </c>
      <c r="N84" s="36" t="s">
        <v>24</v>
      </c>
      <c r="O84" s="37"/>
    </row>
    <row r="85" s="3" customFormat="1" ht="30" customHeight="1" spans="1:15">
      <c r="A85" s="15">
        <v>83</v>
      </c>
      <c r="B85" s="32" t="s">
        <v>253</v>
      </c>
      <c r="C85" s="32" t="s">
        <v>254</v>
      </c>
      <c r="D85" s="32" t="s">
        <v>255</v>
      </c>
      <c r="E85" s="17"/>
      <c r="F85" s="32" t="s">
        <v>19</v>
      </c>
      <c r="G85" s="18">
        <v>1</v>
      </c>
      <c r="H85" s="19"/>
      <c r="I85" s="18">
        <v>1200</v>
      </c>
      <c r="J85" s="33" t="s">
        <v>20</v>
      </c>
      <c r="K85" s="19" t="s">
        <v>21</v>
      </c>
      <c r="L85" s="34" t="s">
        <v>43</v>
      </c>
      <c r="M85" s="35" t="s">
        <v>23</v>
      </c>
      <c r="N85" s="36" t="s">
        <v>30</v>
      </c>
      <c r="O85" s="37"/>
    </row>
    <row r="86" s="3" customFormat="1" ht="30" customHeight="1" spans="1:15">
      <c r="A86" s="15">
        <v>84</v>
      </c>
      <c r="B86" s="32" t="s">
        <v>256</v>
      </c>
      <c r="C86" s="32" t="s">
        <v>257</v>
      </c>
      <c r="D86" s="32" t="s">
        <v>258</v>
      </c>
      <c r="E86" s="17"/>
      <c r="F86" s="32" t="s">
        <v>19</v>
      </c>
      <c r="G86" s="18">
        <v>1</v>
      </c>
      <c r="H86" s="19"/>
      <c r="I86" s="18">
        <v>5000</v>
      </c>
      <c r="J86" s="33" t="s">
        <v>20</v>
      </c>
      <c r="K86" s="19" t="s">
        <v>21</v>
      </c>
      <c r="L86" s="34" t="s">
        <v>43</v>
      </c>
      <c r="M86" s="35" t="s">
        <v>23</v>
      </c>
      <c r="N86" s="36" t="s">
        <v>30</v>
      </c>
      <c r="O86" s="37"/>
    </row>
    <row r="87" s="3" customFormat="1" ht="30" customHeight="1" spans="1:15">
      <c r="A87" s="15">
        <v>85</v>
      </c>
      <c r="B87" s="32" t="s">
        <v>259</v>
      </c>
      <c r="C87" s="32" t="s">
        <v>260</v>
      </c>
      <c r="D87" s="32" t="s">
        <v>261</v>
      </c>
      <c r="E87" s="17"/>
      <c r="F87" s="32" t="s">
        <v>19</v>
      </c>
      <c r="G87" s="18">
        <v>1</v>
      </c>
      <c r="H87" s="19"/>
      <c r="I87" s="18">
        <v>2400</v>
      </c>
      <c r="J87" s="33" t="s">
        <v>20</v>
      </c>
      <c r="K87" s="19" t="s">
        <v>21</v>
      </c>
      <c r="L87" s="34" t="s">
        <v>43</v>
      </c>
      <c r="M87" s="35" t="s">
        <v>23</v>
      </c>
      <c r="N87" s="36" t="s">
        <v>24</v>
      </c>
      <c r="O87" s="37"/>
    </row>
    <row r="88" s="3" customFormat="1" ht="30" customHeight="1" spans="1:15">
      <c r="A88" s="15">
        <v>86</v>
      </c>
      <c r="B88" s="32" t="s">
        <v>262</v>
      </c>
      <c r="C88" s="32" t="s">
        <v>263</v>
      </c>
      <c r="D88" s="32" t="s">
        <v>264</v>
      </c>
      <c r="E88" s="17"/>
      <c r="F88" s="32" t="s">
        <v>19</v>
      </c>
      <c r="G88" s="18">
        <v>1</v>
      </c>
      <c r="H88" s="19"/>
      <c r="I88" s="18">
        <v>1200</v>
      </c>
      <c r="J88" s="33" t="s">
        <v>20</v>
      </c>
      <c r="K88" s="19" t="s">
        <v>21</v>
      </c>
      <c r="L88" s="34" t="s">
        <v>43</v>
      </c>
      <c r="M88" s="35" t="s">
        <v>23</v>
      </c>
      <c r="N88" s="36" t="s">
        <v>24</v>
      </c>
      <c r="O88" s="37"/>
    </row>
    <row r="89" s="3" customFormat="1" ht="30" customHeight="1" spans="1:15">
      <c r="A89" s="15">
        <v>87</v>
      </c>
      <c r="B89" s="32" t="s">
        <v>265</v>
      </c>
      <c r="C89" s="32" t="s">
        <v>266</v>
      </c>
      <c r="D89" s="32" t="s">
        <v>267</v>
      </c>
      <c r="E89" s="17"/>
      <c r="F89" s="32" t="s">
        <v>19</v>
      </c>
      <c r="G89" s="18">
        <v>1</v>
      </c>
      <c r="H89" s="19"/>
      <c r="I89" s="18">
        <v>800</v>
      </c>
      <c r="J89" s="33" t="s">
        <v>20</v>
      </c>
      <c r="K89" s="19" t="s">
        <v>21</v>
      </c>
      <c r="L89" s="34" t="s">
        <v>43</v>
      </c>
      <c r="M89" s="35" t="s">
        <v>23</v>
      </c>
      <c r="N89" s="36" t="s">
        <v>24</v>
      </c>
      <c r="O89" s="37"/>
    </row>
    <row r="90" s="3" customFormat="1" ht="30" customHeight="1" spans="1:15">
      <c r="A90" s="15">
        <v>88</v>
      </c>
      <c r="B90" s="32" t="s">
        <v>268</v>
      </c>
      <c r="C90" s="32" t="s">
        <v>269</v>
      </c>
      <c r="D90" s="32" t="s">
        <v>270</v>
      </c>
      <c r="E90" s="17"/>
      <c r="F90" s="32" t="s">
        <v>19</v>
      </c>
      <c r="G90" s="18">
        <v>1</v>
      </c>
      <c r="H90" s="19"/>
      <c r="I90" s="18">
        <v>3000</v>
      </c>
      <c r="J90" s="33" t="s">
        <v>20</v>
      </c>
      <c r="K90" s="19" t="s">
        <v>21</v>
      </c>
      <c r="L90" s="34" t="s">
        <v>43</v>
      </c>
      <c r="M90" s="35" t="s">
        <v>23</v>
      </c>
      <c r="N90" s="36" t="s">
        <v>24</v>
      </c>
      <c r="O90" s="37"/>
    </row>
    <row r="91" s="3" customFormat="1" ht="30" customHeight="1" spans="1:15">
      <c r="A91" s="15">
        <v>89</v>
      </c>
      <c r="B91" s="32" t="s">
        <v>271</v>
      </c>
      <c r="C91" s="32" t="s">
        <v>272</v>
      </c>
      <c r="D91" s="32" t="s">
        <v>273</v>
      </c>
      <c r="E91" s="17"/>
      <c r="F91" s="32" t="s">
        <v>19</v>
      </c>
      <c r="G91" s="18">
        <v>1</v>
      </c>
      <c r="H91" s="19"/>
      <c r="I91" s="18">
        <v>400</v>
      </c>
      <c r="J91" s="33" t="s">
        <v>20</v>
      </c>
      <c r="K91" s="19" t="s">
        <v>21</v>
      </c>
      <c r="L91" s="34" t="s">
        <v>43</v>
      </c>
      <c r="M91" s="35" t="s">
        <v>23</v>
      </c>
      <c r="N91" s="36" t="s">
        <v>24</v>
      </c>
      <c r="O91" s="37"/>
    </row>
    <row r="92" s="3" customFormat="1" ht="30" customHeight="1" spans="1:15">
      <c r="A92" s="15">
        <v>90</v>
      </c>
      <c r="B92" s="32" t="s">
        <v>274</v>
      </c>
      <c r="C92" s="32" t="s">
        <v>275</v>
      </c>
      <c r="D92" s="32" t="s">
        <v>276</v>
      </c>
      <c r="E92" s="17"/>
      <c r="F92" s="32" t="s">
        <v>19</v>
      </c>
      <c r="G92" s="18">
        <v>1</v>
      </c>
      <c r="H92" s="19"/>
      <c r="I92" s="18">
        <v>200</v>
      </c>
      <c r="J92" s="33" t="s">
        <v>20</v>
      </c>
      <c r="K92" s="19" t="s">
        <v>21</v>
      </c>
      <c r="L92" s="34" t="s">
        <v>43</v>
      </c>
      <c r="M92" s="35" t="s">
        <v>23</v>
      </c>
      <c r="N92" s="36" t="s">
        <v>24</v>
      </c>
      <c r="O92" s="37"/>
    </row>
    <row r="93" s="3" customFormat="1" ht="30" customHeight="1" spans="1:15">
      <c r="A93" s="15">
        <v>91</v>
      </c>
      <c r="B93" s="32" t="s">
        <v>277</v>
      </c>
      <c r="C93" s="32" t="s">
        <v>278</v>
      </c>
      <c r="D93" s="32" t="s">
        <v>279</v>
      </c>
      <c r="E93" s="17"/>
      <c r="F93" s="32" t="s">
        <v>19</v>
      </c>
      <c r="G93" s="18">
        <v>1</v>
      </c>
      <c r="H93" s="19"/>
      <c r="I93" s="18">
        <v>4000</v>
      </c>
      <c r="J93" s="33" t="s">
        <v>20</v>
      </c>
      <c r="K93" s="19" t="s">
        <v>21</v>
      </c>
      <c r="L93" s="34" t="s">
        <v>43</v>
      </c>
      <c r="M93" s="35" t="s">
        <v>23</v>
      </c>
      <c r="N93" s="36" t="s">
        <v>24</v>
      </c>
      <c r="O93" s="37"/>
    </row>
    <row r="94" s="3" customFormat="1" ht="30" customHeight="1" spans="1:15">
      <c r="A94" s="15">
        <v>92</v>
      </c>
      <c r="B94" s="32" t="s">
        <v>280</v>
      </c>
      <c r="C94" s="32" t="s">
        <v>281</v>
      </c>
      <c r="D94" s="32" t="s">
        <v>282</v>
      </c>
      <c r="E94" s="17"/>
      <c r="F94" s="32" t="s">
        <v>19</v>
      </c>
      <c r="G94" s="18">
        <v>1</v>
      </c>
      <c r="H94" s="19"/>
      <c r="I94" s="18">
        <v>4000</v>
      </c>
      <c r="J94" s="33" t="s">
        <v>20</v>
      </c>
      <c r="K94" s="19" t="s">
        <v>21</v>
      </c>
      <c r="L94" s="34" t="s">
        <v>43</v>
      </c>
      <c r="M94" s="35" t="s">
        <v>23</v>
      </c>
      <c r="N94" s="36" t="s">
        <v>24</v>
      </c>
      <c r="O94" s="37"/>
    </row>
    <row r="95" s="3" customFormat="1" ht="30" customHeight="1" spans="1:15">
      <c r="A95" s="15">
        <v>93</v>
      </c>
      <c r="B95" s="32" t="s">
        <v>283</v>
      </c>
      <c r="C95" s="32" t="s">
        <v>284</v>
      </c>
      <c r="D95" s="32" t="s">
        <v>285</v>
      </c>
      <c r="E95" s="17"/>
      <c r="F95" s="32" t="s">
        <v>19</v>
      </c>
      <c r="G95" s="18">
        <v>1</v>
      </c>
      <c r="H95" s="19"/>
      <c r="I95" s="18">
        <v>8000</v>
      </c>
      <c r="J95" s="33" t="s">
        <v>20</v>
      </c>
      <c r="K95" s="19" t="s">
        <v>21</v>
      </c>
      <c r="L95" s="34" t="s">
        <v>43</v>
      </c>
      <c r="M95" s="35" t="s">
        <v>23</v>
      </c>
      <c r="N95" s="36" t="s">
        <v>24</v>
      </c>
      <c r="O95" s="37"/>
    </row>
    <row r="96" s="3" customFormat="1" ht="30" customHeight="1" spans="1:15">
      <c r="A96" s="15">
        <v>94</v>
      </c>
      <c r="B96" s="32" t="s">
        <v>286</v>
      </c>
      <c r="C96" s="32" t="s">
        <v>287</v>
      </c>
      <c r="D96" s="32" t="s">
        <v>288</v>
      </c>
      <c r="E96" s="17"/>
      <c r="F96" s="32" t="s">
        <v>19</v>
      </c>
      <c r="G96" s="18">
        <v>1</v>
      </c>
      <c r="H96" s="19"/>
      <c r="I96" s="18">
        <v>8000</v>
      </c>
      <c r="J96" s="33" t="s">
        <v>20</v>
      </c>
      <c r="K96" s="19" t="s">
        <v>21</v>
      </c>
      <c r="L96" s="34" t="s">
        <v>43</v>
      </c>
      <c r="M96" s="35" t="s">
        <v>23</v>
      </c>
      <c r="N96" s="36" t="s">
        <v>24</v>
      </c>
      <c r="O96" s="37"/>
    </row>
    <row r="97" s="3" customFormat="1" ht="30" customHeight="1" spans="1:15">
      <c r="A97" s="15">
        <v>95</v>
      </c>
      <c r="B97" s="32" t="s">
        <v>289</v>
      </c>
      <c r="C97" s="32" t="s">
        <v>269</v>
      </c>
      <c r="D97" s="32" t="s">
        <v>290</v>
      </c>
      <c r="E97" s="17"/>
      <c r="F97" s="32" t="s">
        <v>19</v>
      </c>
      <c r="G97" s="18">
        <v>1</v>
      </c>
      <c r="H97" s="19"/>
      <c r="I97" s="18">
        <v>1600</v>
      </c>
      <c r="J97" s="33" t="s">
        <v>20</v>
      </c>
      <c r="K97" s="19" t="s">
        <v>21</v>
      </c>
      <c r="L97" s="34" t="s">
        <v>43</v>
      </c>
      <c r="M97" s="35" t="s">
        <v>23</v>
      </c>
      <c r="N97" s="36" t="s">
        <v>24</v>
      </c>
      <c r="O97" s="37"/>
    </row>
    <row r="98" s="3" customFormat="1" ht="30" customHeight="1" spans="1:15">
      <c r="A98" s="15">
        <v>96</v>
      </c>
      <c r="B98" s="32" t="s">
        <v>291</v>
      </c>
      <c r="C98" s="32" t="s">
        <v>292</v>
      </c>
      <c r="D98" s="32" t="s">
        <v>293</v>
      </c>
      <c r="E98" s="17"/>
      <c r="F98" s="32" t="s">
        <v>19</v>
      </c>
      <c r="G98" s="18">
        <v>1</v>
      </c>
      <c r="H98" s="19"/>
      <c r="I98" s="18">
        <v>5000</v>
      </c>
      <c r="J98" s="33" t="s">
        <v>20</v>
      </c>
      <c r="K98" s="19" t="s">
        <v>21</v>
      </c>
      <c r="L98" s="34" t="s">
        <v>43</v>
      </c>
      <c r="M98" s="35" t="s">
        <v>23</v>
      </c>
      <c r="N98" s="36" t="s">
        <v>24</v>
      </c>
      <c r="O98" s="37"/>
    </row>
    <row r="99" s="3" customFormat="1" ht="30" customHeight="1" spans="1:15">
      <c r="A99" s="15">
        <v>97</v>
      </c>
      <c r="B99" s="32" t="s">
        <v>294</v>
      </c>
      <c r="C99" s="32" t="s">
        <v>295</v>
      </c>
      <c r="D99" s="32" t="s">
        <v>296</v>
      </c>
      <c r="E99" s="17"/>
      <c r="F99" s="42" t="s">
        <v>28</v>
      </c>
      <c r="G99" s="18">
        <v>2</v>
      </c>
      <c r="H99" s="19"/>
      <c r="I99" s="18">
        <v>10000</v>
      </c>
      <c r="J99" s="33" t="s">
        <v>20</v>
      </c>
      <c r="K99" s="19" t="s">
        <v>21</v>
      </c>
      <c r="L99" s="34" t="s">
        <v>43</v>
      </c>
      <c r="M99" s="35" t="s">
        <v>23</v>
      </c>
      <c r="N99" s="36" t="s">
        <v>24</v>
      </c>
      <c r="O99" s="37"/>
    </row>
    <row r="100" s="3" customFormat="1" ht="30" customHeight="1" spans="1:15">
      <c r="A100" s="15">
        <v>98</v>
      </c>
      <c r="B100" s="32" t="s">
        <v>297</v>
      </c>
      <c r="C100" s="32" t="s">
        <v>298</v>
      </c>
      <c r="D100" s="32" t="s">
        <v>299</v>
      </c>
      <c r="E100" s="17"/>
      <c r="F100" s="42" t="s">
        <v>28</v>
      </c>
      <c r="G100" s="18">
        <v>2</v>
      </c>
      <c r="H100" s="19"/>
      <c r="I100" s="18">
        <v>300</v>
      </c>
      <c r="J100" s="33" t="s">
        <v>20</v>
      </c>
      <c r="K100" s="19" t="s">
        <v>21</v>
      </c>
      <c r="L100" s="34" t="s">
        <v>43</v>
      </c>
      <c r="M100" s="35" t="s">
        <v>23</v>
      </c>
      <c r="N100" s="36" t="s">
        <v>24</v>
      </c>
      <c r="O100" s="37"/>
    </row>
    <row r="101" s="3" customFormat="1" ht="30" customHeight="1" spans="1:15">
      <c r="A101" s="15">
        <v>99</v>
      </c>
      <c r="B101" s="32" t="s">
        <v>300</v>
      </c>
      <c r="C101" s="32" t="s">
        <v>301</v>
      </c>
      <c r="D101" s="32" t="s">
        <v>302</v>
      </c>
      <c r="E101" s="17"/>
      <c r="F101" s="42" t="s">
        <v>19</v>
      </c>
      <c r="G101" s="18">
        <v>1</v>
      </c>
      <c r="H101" s="19"/>
      <c r="I101" s="18">
        <v>2000</v>
      </c>
      <c r="J101" s="33" t="s">
        <v>20</v>
      </c>
      <c r="K101" s="19" t="s">
        <v>21</v>
      </c>
      <c r="L101" s="34" t="s">
        <v>43</v>
      </c>
      <c r="M101" s="35" t="s">
        <v>23</v>
      </c>
      <c r="N101" s="36" t="s">
        <v>24</v>
      </c>
      <c r="O101" s="37"/>
    </row>
    <row r="102" s="3" customFormat="1" ht="30" customHeight="1" spans="1:15">
      <c r="A102" s="15">
        <v>100</v>
      </c>
      <c r="B102" s="32" t="s">
        <v>303</v>
      </c>
      <c r="C102" s="32" t="s">
        <v>304</v>
      </c>
      <c r="D102" s="32" t="s">
        <v>302</v>
      </c>
      <c r="E102" s="17"/>
      <c r="F102" s="42" t="s">
        <v>19</v>
      </c>
      <c r="G102" s="18">
        <v>1</v>
      </c>
      <c r="H102" s="19"/>
      <c r="I102" s="18">
        <v>1000</v>
      </c>
      <c r="J102" s="33" t="s">
        <v>20</v>
      </c>
      <c r="K102" s="19" t="s">
        <v>21</v>
      </c>
      <c r="L102" s="34" t="s">
        <v>43</v>
      </c>
      <c r="M102" s="35" t="s">
        <v>23</v>
      </c>
      <c r="N102" s="36" t="s">
        <v>24</v>
      </c>
      <c r="O102" s="37"/>
    </row>
    <row r="103" s="3" customFormat="1" ht="30" customHeight="1" spans="1:15">
      <c r="A103" s="15">
        <v>101</v>
      </c>
      <c r="B103" s="32" t="s">
        <v>305</v>
      </c>
      <c r="C103" s="32" t="s">
        <v>306</v>
      </c>
      <c r="D103" s="32" t="s">
        <v>307</v>
      </c>
      <c r="E103" s="17"/>
      <c r="F103" s="42" t="s">
        <v>19</v>
      </c>
      <c r="G103" s="18">
        <v>2</v>
      </c>
      <c r="H103" s="19"/>
      <c r="I103" s="18">
        <v>5000</v>
      </c>
      <c r="J103" s="33" t="s">
        <v>20</v>
      </c>
      <c r="K103" s="19" t="s">
        <v>21</v>
      </c>
      <c r="L103" s="34" t="s">
        <v>43</v>
      </c>
      <c r="M103" s="35" t="s">
        <v>23</v>
      </c>
      <c r="N103" s="36" t="s">
        <v>24</v>
      </c>
      <c r="O103" s="37"/>
    </row>
    <row r="104" s="3" customFormat="1" ht="30" customHeight="1" spans="1:15">
      <c r="A104" s="15">
        <v>102</v>
      </c>
      <c r="B104" s="32" t="s">
        <v>308</v>
      </c>
      <c r="C104" s="32" t="s">
        <v>309</v>
      </c>
      <c r="D104" s="32" t="s">
        <v>310</v>
      </c>
      <c r="E104" s="17"/>
      <c r="F104" s="42" t="s">
        <v>28</v>
      </c>
      <c r="G104" s="18">
        <v>1</v>
      </c>
      <c r="H104" s="19"/>
      <c r="I104" s="18">
        <v>400</v>
      </c>
      <c r="J104" s="33" t="s">
        <v>20</v>
      </c>
      <c r="K104" s="19" t="s">
        <v>21</v>
      </c>
      <c r="L104" s="34" t="s">
        <v>43</v>
      </c>
      <c r="M104" s="35" t="s">
        <v>23</v>
      </c>
      <c r="N104" s="36" t="s">
        <v>30</v>
      </c>
      <c r="O104" s="37"/>
    </row>
    <row r="105" s="3" customFormat="1" ht="30" customHeight="1" spans="1:15">
      <c r="A105" s="15">
        <v>103</v>
      </c>
      <c r="B105" s="32" t="s">
        <v>311</v>
      </c>
      <c r="C105" s="32" t="s">
        <v>312</v>
      </c>
      <c r="D105" s="32" t="s">
        <v>313</v>
      </c>
      <c r="E105" s="17"/>
      <c r="F105" s="32" t="s">
        <v>28</v>
      </c>
      <c r="G105" s="18">
        <v>1</v>
      </c>
      <c r="H105" s="19"/>
      <c r="I105" s="18">
        <v>200</v>
      </c>
      <c r="J105" s="33" t="s">
        <v>20</v>
      </c>
      <c r="K105" s="19" t="s">
        <v>21</v>
      </c>
      <c r="L105" s="34" t="s">
        <v>43</v>
      </c>
      <c r="M105" s="35" t="s">
        <v>29</v>
      </c>
      <c r="N105" s="36" t="s">
        <v>30</v>
      </c>
      <c r="O105" s="37"/>
    </row>
    <row r="106" s="3" customFormat="1" ht="30" customHeight="1" spans="1:15">
      <c r="A106" s="15">
        <v>104</v>
      </c>
      <c r="B106" s="32" t="s">
        <v>314</v>
      </c>
      <c r="C106" s="32" t="s">
        <v>312</v>
      </c>
      <c r="D106" s="32" t="s">
        <v>315</v>
      </c>
      <c r="E106" s="17"/>
      <c r="F106" s="32" t="s">
        <v>28</v>
      </c>
      <c r="G106" s="42">
        <v>1</v>
      </c>
      <c r="H106" s="19"/>
      <c r="I106" s="18">
        <v>800</v>
      </c>
      <c r="J106" s="33" t="s">
        <v>20</v>
      </c>
      <c r="K106" s="19" t="s">
        <v>21</v>
      </c>
      <c r="L106" s="34" t="s">
        <v>43</v>
      </c>
      <c r="M106" s="35" t="s">
        <v>29</v>
      </c>
      <c r="N106" s="36" t="s">
        <v>30</v>
      </c>
      <c r="O106" s="37"/>
    </row>
    <row r="107" s="3" customFormat="1" ht="30" customHeight="1" spans="1:15">
      <c r="A107" s="15">
        <v>105</v>
      </c>
      <c r="B107" s="32" t="s">
        <v>316</v>
      </c>
      <c r="C107" s="32" t="s">
        <v>317</v>
      </c>
      <c r="D107" s="32" t="s">
        <v>318</v>
      </c>
      <c r="E107" s="17"/>
      <c r="F107" s="32" t="s">
        <v>28</v>
      </c>
      <c r="G107" s="18">
        <v>1</v>
      </c>
      <c r="H107" s="19"/>
      <c r="I107" s="18">
        <v>200</v>
      </c>
      <c r="J107" s="33" t="s">
        <v>20</v>
      </c>
      <c r="K107" s="19" t="s">
        <v>21</v>
      </c>
      <c r="L107" s="34" t="s">
        <v>43</v>
      </c>
      <c r="M107" s="35" t="s">
        <v>29</v>
      </c>
      <c r="N107" s="36" t="s">
        <v>30</v>
      </c>
      <c r="O107" s="37"/>
    </row>
    <row r="108" s="3" customFormat="1" ht="30" customHeight="1" spans="1:15">
      <c r="A108" s="15">
        <v>106</v>
      </c>
      <c r="B108" s="32" t="s">
        <v>319</v>
      </c>
      <c r="C108" s="32" t="s">
        <v>317</v>
      </c>
      <c r="D108" s="32" t="s">
        <v>320</v>
      </c>
      <c r="E108" s="17"/>
      <c r="F108" s="42" t="s">
        <v>28</v>
      </c>
      <c r="G108" s="42">
        <v>1</v>
      </c>
      <c r="H108" s="19"/>
      <c r="I108" s="18">
        <v>100</v>
      </c>
      <c r="J108" s="33" t="s">
        <v>20</v>
      </c>
      <c r="K108" s="19" t="s">
        <v>21</v>
      </c>
      <c r="L108" s="34" t="s">
        <v>43</v>
      </c>
      <c r="M108" s="35" t="s">
        <v>29</v>
      </c>
      <c r="N108" s="36" t="s">
        <v>30</v>
      </c>
      <c r="O108" s="37"/>
    </row>
    <row r="109" s="3" customFormat="1" ht="30" customHeight="1" spans="1:15">
      <c r="A109" s="15">
        <v>107</v>
      </c>
      <c r="B109" s="32" t="s">
        <v>321</v>
      </c>
      <c r="C109" s="32" t="s">
        <v>317</v>
      </c>
      <c r="D109" s="32" t="s">
        <v>322</v>
      </c>
      <c r="E109" s="17"/>
      <c r="F109" s="42" t="s">
        <v>28</v>
      </c>
      <c r="G109" s="42">
        <v>1</v>
      </c>
      <c r="H109" s="19"/>
      <c r="I109" s="18">
        <v>100</v>
      </c>
      <c r="J109" s="33" t="s">
        <v>20</v>
      </c>
      <c r="K109" s="19" t="s">
        <v>21</v>
      </c>
      <c r="L109" s="34" t="s">
        <v>43</v>
      </c>
      <c r="M109" s="35" t="s">
        <v>29</v>
      </c>
      <c r="N109" s="36" t="s">
        <v>30</v>
      </c>
      <c r="O109" s="37"/>
    </row>
    <row r="110" s="3" customFormat="1" ht="30" customHeight="1" spans="1:15">
      <c r="A110" s="15">
        <v>108</v>
      </c>
      <c r="B110" s="32" t="s">
        <v>323</v>
      </c>
      <c r="C110" s="32" t="s">
        <v>324</v>
      </c>
      <c r="D110" s="32" t="s">
        <v>325</v>
      </c>
      <c r="E110" s="17"/>
      <c r="F110" s="43" t="s">
        <v>19</v>
      </c>
      <c r="G110" s="44"/>
      <c r="H110" s="19"/>
      <c r="I110" s="18">
        <v>8000</v>
      </c>
      <c r="J110" s="33" t="s">
        <v>20</v>
      </c>
      <c r="K110" s="19" t="s">
        <v>21</v>
      </c>
      <c r="L110" s="34" t="s">
        <v>43</v>
      </c>
      <c r="M110" s="35" t="s">
        <v>23</v>
      </c>
      <c r="N110" s="36" t="s">
        <v>30</v>
      </c>
      <c r="O110" s="37"/>
    </row>
    <row r="111" s="3" customFormat="1" ht="30" customHeight="1" spans="1:15">
      <c r="A111" s="15">
        <v>109</v>
      </c>
      <c r="B111" s="32" t="s">
        <v>326</v>
      </c>
      <c r="C111" s="32" t="s">
        <v>327</v>
      </c>
      <c r="D111" s="32" t="s">
        <v>325</v>
      </c>
      <c r="E111" s="17"/>
      <c r="F111" s="43" t="s">
        <v>19</v>
      </c>
      <c r="G111" s="44"/>
      <c r="H111" s="19"/>
      <c r="I111" s="18">
        <v>16000</v>
      </c>
      <c r="J111" s="33" t="s">
        <v>20</v>
      </c>
      <c r="K111" s="19" t="s">
        <v>21</v>
      </c>
      <c r="L111" s="34" t="s">
        <v>43</v>
      </c>
      <c r="M111" s="35" t="s">
        <v>23</v>
      </c>
      <c r="N111" s="36" t="s">
        <v>30</v>
      </c>
      <c r="O111" s="37"/>
    </row>
    <row r="112" s="3" customFormat="1" ht="30" customHeight="1" spans="1:15">
      <c r="A112" s="15">
        <v>110</v>
      </c>
      <c r="B112" s="32" t="s">
        <v>328</v>
      </c>
      <c r="C112" s="32" t="s">
        <v>329</v>
      </c>
      <c r="D112" s="32" t="s">
        <v>325</v>
      </c>
      <c r="E112" s="17"/>
      <c r="F112" s="43" t="s">
        <v>19</v>
      </c>
      <c r="G112" s="44"/>
      <c r="H112" s="19"/>
      <c r="I112" s="18">
        <v>10000</v>
      </c>
      <c r="J112" s="33" t="s">
        <v>20</v>
      </c>
      <c r="K112" s="19" t="s">
        <v>21</v>
      </c>
      <c r="L112" s="34" t="s">
        <v>43</v>
      </c>
      <c r="M112" s="35" t="s">
        <v>23</v>
      </c>
      <c r="N112" s="36" t="s">
        <v>30</v>
      </c>
      <c r="O112" s="37"/>
    </row>
    <row r="113" s="3" customFormat="1" ht="30" customHeight="1" spans="1:15">
      <c r="A113" s="15">
        <v>111</v>
      </c>
      <c r="B113" s="32" t="s">
        <v>330</v>
      </c>
      <c r="C113" s="32" t="s">
        <v>331</v>
      </c>
      <c r="D113" s="32" t="s">
        <v>325</v>
      </c>
      <c r="E113" s="17"/>
      <c r="F113" s="43" t="s">
        <v>19</v>
      </c>
      <c r="G113" s="44"/>
      <c r="H113" s="19"/>
      <c r="I113" s="18">
        <v>2000</v>
      </c>
      <c r="J113" s="33" t="s">
        <v>20</v>
      </c>
      <c r="K113" s="19" t="s">
        <v>21</v>
      </c>
      <c r="L113" s="34" t="s">
        <v>43</v>
      </c>
      <c r="M113" s="35" t="s">
        <v>23</v>
      </c>
      <c r="N113" s="36" t="s">
        <v>30</v>
      </c>
      <c r="O113" s="37"/>
    </row>
    <row r="114" s="3" customFormat="1" ht="30" customHeight="1" spans="1:15">
      <c r="A114" s="15">
        <v>112</v>
      </c>
      <c r="B114" s="32" t="s">
        <v>332</v>
      </c>
      <c r="C114" s="32" t="s">
        <v>284</v>
      </c>
      <c r="D114" s="32" t="s">
        <v>325</v>
      </c>
      <c r="E114" s="17"/>
      <c r="F114" s="43" t="s">
        <v>19</v>
      </c>
      <c r="G114" s="44"/>
      <c r="H114" s="19"/>
      <c r="I114" s="18">
        <v>15000</v>
      </c>
      <c r="J114" s="33" t="s">
        <v>20</v>
      </c>
      <c r="K114" s="19" t="s">
        <v>21</v>
      </c>
      <c r="L114" s="34" t="s">
        <v>43</v>
      </c>
      <c r="M114" s="35" t="s">
        <v>23</v>
      </c>
      <c r="N114" s="36" t="s">
        <v>30</v>
      </c>
      <c r="O114" s="37"/>
    </row>
    <row r="115" s="3" customFormat="1" ht="36" customHeight="1" spans="1:15">
      <c r="A115" s="15">
        <v>113</v>
      </c>
      <c r="B115" s="32" t="s">
        <v>333</v>
      </c>
      <c r="C115" s="32" t="s">
        <v>334</v>
      </c>
      <c r="D115" s="32" t="s">
        <v>335</v>
      </c>
      <c r="E115" s="17"/>
      <c r="F115" s="32" t="s">
        <v>19</v>
      </c>
      <c r="G115" s="32">
        <v>2</v>
      </c>
      <c r="H115" s="19"/>
      <c r="I115" s="18">
        <v>600</v>
      </c>
      <c r="J115" s="33" t="s">
        <v>20</v>
      </c>
      <c r="K115" s="19" t="s">
        <v>21</v>
      </c>
      <c r="L115" s="34" t="s">
        <v>43</v>
      </c>
      <c r="M115" s="35" t="s">
        <v>29</v>
      </c>
      <c r="N115" s="36" t="s">
        <v>24</v>
      </c>
      <c r="O115" s="37"/>
    </row>
    <row r="116" s="3" customFormat="1" ht="30" customHeight="1" spans="1:15">
      <c r="A116" s="15">
        <v>114</v>
      </c>
      <c r="B116" s="32" t="s">
        <v>336</v>
      </c>
      <c r="C116" s="32" t="s">
        <v>337</v>
      </c>
      <c r="D116" s="32" t="s">
        <v>338</v>
      </c>
      <c r="E116" s="17"/>
      <c r="F116" s="32" t="s">
        <v>28</v>
      </c>
      <c r="G116" s="32">
        <v>2</v>
      </c>
      <c r="H116" s="19"/>
      <c r="I116" s="18">
        <v>10000</v>
      </c>
      <c r="J116" s="33" t="s">
        <v>20</v>
      </c>
      <c r="K116" s="19" t="s">
        <v>21</v>
      </c>
      <c r="L116" s="34" t="s">
        <v>43</v>
      </c>
      <c r="M116" s="35" t="s">
        <v>29</v>
      </c>
      <c r="N116" s="36" t="s">
        <v>24</v>
      </c>
      <c r="O116" s="37"/>
    </row>
    <row r="117" s="3" customFormat="1" ht="30" customHeight="1" spans="1:15">
      <c r="A117" s="15">
        <v>115</v>
      </c>
      <c r="B117" s="32" t="s">
        <v>339</v>
      </c>
      <c r="C117" s="32" t="s">
        <v>340</v>
      </c>
      <c r="D117" s="32" t="s">
        <v>341</v>
      </c>
      <c r="E117" s="17"/>
      <c r="F117" s="32" t="s">
        <v>19</v>
      </c>
      <c r="G117" s="32">
        <v>2</v>
      </c>
      <c r="H117" s="19"/>
      <c r="I117" s="18">
        <v>10000</v>
      </c>
      <c r="J117" s="33" t="s">
        <v>20</v>
      </c>
      <c r="K117" s="19" t="s">
        <v>21</v>
      </c>
      <c r="L117" s="34" t="s">
        <v>43</v>
      </c>
      <c r="M117" s="35" t="s">
        <v>23</v>
      </c>
      <c r="N117" s="36" t="s">
        <v>24</v>
      </c>
      <c r="O117" s="37"/>
    </row>
    <row r="118" s="3" customFormat="1" ht="30" customHeight="1" spans="1:15">
      <c r="A118" s="15">
        <v>116</v>
      </c>
      <c r="B118" s="32" t="s">
        <v>342</v>
      </c>
      <c r="C118" s="23" t="s">
        <v>343</v>
      </c>
      <c r="D118" s="20" t="s">
        <v>344</v>
      </c>
      <c r="E118" s="17"/>
      <c r="F118" s="20" t="s">
        <v>28</v>
      </c>
      <c r="G118" s="18">
        <v>1</v>
      </c>
      <c r="H118" s="19"/>
      <c r="I118" s="16">
        <v>400</v>
      </c>
      <c r="J118" s="33" t="s">
        <v>20</v>
      </c>
      <c r="K118" s="19" t="s">
        <v>21</v>
      </c>
      <c r="L118" s="34" t="s">
        <v>43</v>
      </c>
      <c r="M118" s="35" t="s">
        <v>23</v>
      </c>
      <c r="N118" s="36" t="s">
        <v>30</v>
      </c>
      <c r="O118" s="37"/>
    </row>
    <row r="119" s="3" customFormat="1" ht="30" customHeight="1" spans="1:15">
      <c r="A119" s="15">
        <v>117</v>
      </c>
      <c r="B119" s="32"/>
      <c r="C119" s="16" t="s">
        <v>345</v>
      </c>
      <c r="D119" s="16" t="s">
        <v>346</v>
      </c>
      <c r="E119" s="17"/>
      <c r="F119" s="16" t="s">
        <v>19</v>
      </c>
      <c r="G119" s="18">
        <v>2</v>
      </c>
      <c r="H119" s="19"/>
      <c r="I119" s="18">
        <v>1000</v>
      </c>
      <c r="J119" s="33" t="s">
        <v>20</v>
      </c>
      <c r="K119" s="19" t="s">
        <v>21</v>
      </c>
      <c r="L119" s="34" t="s">
        <v>43</v>
      </c>
      <c r="M119" s="35" t="s">
        <v>23</v>
      </c>
      <c r="N119" s="36" t="s">
        <v>30</v>
      </c>
      <c r="O119" s="37"/>
    </row>
    <row r="120" s="3" customFormat="1" ht="30" customHeight="1" spans="1:15">
      <c r="A120" s="15">
        <v>118</v>
      </c>
      <c r="B120" s="32" t="s">
        <v>347</v>
      </c>
      <c r="C120" s="16" t="s">
        <v>348</v>
      </c>
      <c r="D120" s="23" t="s">
        <v>349</v>
      </c>
      <c r="E120" s="17"/>
      <c r="F120" s="16" t="s">
        <v>19</v>
      </c>
      <c r="G120" s="16">
        <v>2</v>
      </c>
      <c r="H120" s="19"/>
      <c r="I120" s="18">
        <v>100</v>
      </c>
      <c r="J120" s="33" t="s">
        <v>350</v>
      </c>
      <c r="K120" s="19" t="s">
        <v>21</v>
      </c>
      <c r="L120" s="34" t="s">
        <v>43</v>
      </c>
      <c r="M120" s="35" t="s">
        <v>23</v>
      </c>
      <c r="N120" s="36" t="s">
        <v>30</v>
      </c>
      <c r="O120" s="37"/>
    </row>
    <row r="121" s="3" customFormat="1" ht="30" customHeight="1" spans="1:15">
      <c r="A121" s="15">
        <v>119</v>
      </c>
      <c r="B121" s="32" t="s">
        <v>351</v>
      </c>
      <c r="C121" s="16" t="s">
        <v>352</v>
      </c>
      <c r="D121" s="23" t="s">
        <v>353</v>
      </c>
      <c r="E121" s="17"/>
      <c r="F121" s="16" t="s">
        <v>19</v>
      </c>
      <c r="G121" s="16">
        <v>4</v>
      </c>
      <c r="H121" s="19"/>
      <c r="I121" s="18">
        <v>200</v>
      </c>
      <c r="J121" s="33" t="s">
        <v>350</v>
      </c>
      <c r="K121" s="19" t="s">
        <v>21</v>
      </c>
      <c r="L121" s="34" t="s">
        <v>43</v>
      </c>
      <c r="M121" s="35" t="s">
        <v>23</v>
      </c>
      <c r="N121" s="36" t="s">
        <v>30</v>
      </c>
      <c r="O121" s="37"/>
    </row>
    <row r="122" s="3" customFormat="1" ht="30" customHeight="1" spans="1:15">
      <c r="A122" s="15">
        <v>120</v>
      </c>
      <c r="B122" s="32" t="s">
        <v>354</v>
      </c>
      <c r="C122" s="16" t="s">
        <v>355</v>
      </c>
      <c r="D122" s="23" t="s">
        <v>356</v>
      </c>
      <c r="E122" s="17"/>
      <c r="F122" s="16" t="s">
        <v>19</v>
      </c>
      <c r="G122" s="16">
        <v>1</v>
      </c>
      <c r="H122" s="19"/>
      <c r="I122" s="18">
        <v>50</v>
      </c>
      <c r="J122" s="33" t="s">
        <v>350</v>
      </c>
      <c r="K122" s="19" t="s">
        <v>21</v>
      </c>
      <c r="L122" s="34" t="s">
        <v>43</v>
      </c>
      <c r="M122" s="35" t="s">
        <v>23</v>
      </c>
      <c r="N122" s="36" t="s">
        <v>30</v>
      </c>
      <c r="O122" s="37"/>
    </row>
    <row r="123" s="3" customFormat="1" ht="30" customHeight="1" spans="1:15">
      <c r="A123" s="15">
        <v>121</v>
      </c>
      <c r="B123" s="32" t="s">
        <v>357</v>
      </c>
      <c r="C123" s="16" t="s">
        <v>358</v>
      </c>
      <c r="D123" s="23" t="s">
        <v>359</v>
      </c>
      <c r="E123" s="17"/>
      <c r="F123" s="16" t="s">
        <v>19</v>
      </c>
      <c r="G123" s="16">
        <v>2</v>
      </c>
      <c r="H123" s="19"/>
      <c r="I123" s="18">
        <v>100</v>
      </c>
      <c r="J123" s="33" t="s">
        <v>350</v>
      </c>
      <c r="K123" s="19" t="s">
        <v>21</v>
      </c>
      <c r="L123" s="34" t="s">
        <v>43</v>
      </c>
      <c r="M123" s="35" t="s">
        <v>23</v>
      </c>
      <c r="N123" s="36" t="s">
        <v>30</v>
      </c>
      <c r="O123" s="37"/>
    </row>
    <row r="124" s="3" customFormat="1" ht="30" customHeight="1" spans="1:15">
      <c r="A124" s="15">
        <v>122</v>
      </c>
      <c r="B124" s="32" t="s">
        <v>360</v>
      </c>
      <c r="C124" s="16" t="s">
        <v>361</v>
      </c>
      <c r="D124" s="23" t="s">
        <v>362</v>
      </c>
      <c r="E124" s="17"/>
      <c r="F124" s="16" t="s">
        <v>19</v>
      </c>
      <c r="G124" s="16">
        <v>40</v>
      </c>
      <c r="H124" s="19"/>
      <c r="I124" s="18">
        <v>800</v>
      </c>
      <c r="J124" s="33" t="s">
        <v>350</v>
      </c>
      <c r="K124" s="19" t="s">
        <v>21</v>
      </c>
      <c r="L124" s="34" t="s">
        <v>43</v>
      </c>
      <c r="M124" s="35" t="s">
        <v>23</v>
      </c>
      <c r="N124" s="36" t="s">
        <v>30</v>
      </c>
      <c r="O124" s="37"/>
    </row>
    <row r="125" s="3" customFormat="1" ht="30" customHeight="1" spans="1:15">
      <c r="A125" s="15">
        <v>123</v>
      </c>
      <c r="B125" s="32" t="s">
        <v>363</v>
      </c>
      <c r="C125" s="16" t="s">
        <v>364</v>
      </c>
      <c r="D125" s="23" t="s">
        <v>365</v>
      </c>
      <c r="E125" s="17"/>
      <c r="F125" s="16" t="s">
        <v>19</v>
      </c>
      <c r="G125" s="16">
        <v>1</v>
      </c>
      <c r="H125" s="19"/>
      <c r="I125" s="18">
        <v>50</v>
      </c>
      <c r="J125" s="33" t="s">
        <v>350</v>
      </c>
      <c r="K125" s="19" t="s">
        <v>21</v>
      </c>
      <c r="L125" s="34" t="s">
        <v>43</v>
      </c>
      <c r="M125" s="35" t="s">
        <v>23</v>
      </c>
      <c r="N125" s="36" t="s">
        <v>30</v>
      </c>
      <c r="O125" s="37"/>
    </row>
    <row r="126" s="3" customFormat="1" ht="30" customHeight="1" spans="1:15">
      <c r="A126" s="15">
        <v>124</v>
      </c>
      <c r="B126" s="32" t="s">
        <v>366</v>
      </c>
      <c r="C126" s="16" t="s">
        <v>367</v>
      </c>
      <c r="D126" s="23" t="s">
        <v>368</v>
      </c>
      <c r="E126" s="17"/>
      <c r="F126" s="16" t="s">
        <v>19</v>
      </c>
      <c r="G126" s="16">
        <v>1</v>
      </c>
      <c r="H126" s="19"/>
      <c r="I126" s="18">
        <v>50</v>
      </c>
      <c r="J126" s="33" t="s">
        <v>350</v>
      </c>
      <c r="K126" s="19" t="s">
        <v>21</v>
      </c>
      <c r="L126" s="34" t="s">
        <v>43</v>
      </c>
      <c r="M126" s="35" t="s">
        <v>23</v>
      </c>
      <c r="N126" s="36" t="s">
        <v>30</v>
      </c>
      <c r="O126" s="37"/>
    </row>
    <row r="127" s="3" customFormat="1" ht="30" customHeight="1" spans="1:15">
      <c r="A127" s="15">
        <v>125</v>
      </c>
      <c r="B127" s="32" t="s">
        <v>369</v>
      </c>
      <c r="C127" s="16" t="s">
        <v>370</v>
      </c>
      <c r="D127" s="23" t="s">
        <v>371</v>
      </c>
      <c r="E127" s="17"/>
      <c r="F127" s="16" t="s">
        <v>19</v>
      </c>
      <c r="G127" s="16">
        <v>8</v>
      </c>
      <c r="H127" s="19"/>
      <c r="I127" s="18">
        <v>400</v>
      </c>
      <c r="J127" s="33" t="s">
        <v>350</v>
      </c>
      <c r="K127" s="19" t="s">
        <v>21</v>
      </c>
      <c r="L127" s="34" t="s">
        <v>43</v>
      </c>
      <c r="M127" s="35" t="s">
        <v>23</v>
      </c>
      <c r="N127" s="36" t="s">
        <v>30</v>
      </c>
      <c r="O127" s="37"/>
    </row>
    <row r="128" s="3" customFormat="1" ht="30" customHeight="1" spans="1:15">
      <c r="A128" s="15">
        <v>126</v>
      </c>
      <c r="B128" s="32" t="s">
        <v>372</v>
      </c>
      <c r="C128" s="16" t="s">
        <v>373</v>
      </c>
      <c r="D128" s="23" t="s">
        <v>374</v>
      </c>
      <c r="E128" s="17"/>
      <c r="F128" s="16" t="s">
        <v>19</v>
      </c>
      <c r="G128" s="16">
        <v>20</v>
      </c>
      <c r="H128" s="19"/>
      <c r="I128" s="18">
        <v>400</v>
      </c>
      <c r="J128" s="33" t="s">
        <v>350</v>
      </c>
      <c r="K128" s="19" t="s">
        <v>21</v>
      </c>
      <c r="L128" s="34" t="s">
        <v>43</v>
      </c>
      <c r="M128" s="35" t="s">
        <v>23</v>
      </c>
      <c r="N128" s="36" t="s">
        <v>30</v>
      </c>
      <c r="O128" s="37"/>
    </row>
    <row r="129" s="3" customFormat="1" ht="30" customHeight="1" spans="1:15">
      <c r="A129" s="15">
        <v>127</v>
      </c>
      <c r="B129" s="32" t="s">
        <v>375</v>
      </c>
      <c r="C129" s="32" t="s">
        <v>376</v>
      </c>
      <c r="D129" s="32" t="s">
        <v>377</v>
      </c>
      <c r="E129" s="17"/>
      <c r="F129" s="20" t="s">
        <v>19</v>
      </c>
      <c r="G129" s="18">
        <v>4</v>
      </c>
      <c r="H129" s="19"/>
      <c r="I129" s="18">
        <v>200</v>
      </c>
      <c r="J129" s="33" t="s">
        <v>350</v>
      </c>
      <c r="K129" s="19" t="s">
        <v>21</v>
      </c>
      <c r="L129" s="34" t="s">
        <v>43</v>
      </c>
      <c r="M129" s="35" t="s">
        <v>23</v>
      </c>
      <c r="N129" s="36" t="s">
        <v>30</v>
      </c>
      <c r="O129" s="37"/>
    </row>
    <row r="130" s="3" customFormat="1" ht="30" customHeight="1" spans="1:15">
      <c r="A130" s="15">
        <v>128</v>
      </c>
      <c r="B130" s="40"/>
      <c r="C130" s="16" t="s">
        <v>378</v>
      </c>
      <c r="D130" s="16" t="s">
        <v>379</v>
      </c>
      <c r="E130" s="17"/>
      <c r="F130" s="16" t="s">
        <v>19</v>
      </c>
      <c r="G130" s="18">
        <v>1</v>
      </c>
      <c r="H130" s="19"/>
      <c r="I130" s="18">
        <v>50</v>
      </c>
      <c r="J130" s="33" t="s">
        <v>350</v>
      </c>
      <c r="K130" s="19" t="s">
        <v>21</v>
      </c>
      <c r="L130" s="34" t="s">
        <v>43</v>
      </c>
      <c r="M130" s="35" t="s">
        <v>23</v>
      </c>
      <c r="N130" s="36" t="s">
        <v>30</v>
      </c>
      <c r="O130" s="37"/>
    </row>
    <row r="131" s="3" customFormat="1" ht="30" customHeight="1" spans="1:15">
      <c r="A131" s="15">
        <v>129</v>
      </c>
      <c r="B131" s="40"/>
      <c r="C131" s="16" t="s">
        <v>380</v>
      </c>
      <c r="D131" s="16" t="s">
        <v>381</v>
      </c>
      <c r="E131" s="17"/>
      <c r="F131" s="16" t="s">
        <v>19</v>
      </c>
      <c r="G131" s="18">
        <v>1</v>
      </c>
      <c r="H131" s="19"/>
      <c r="I131" s="18">
        <v>50</v>
      </c>
      <c r="J131" s="33" t="s">
        <v>350</v>
      </c>
      <c r="K131" s="19" t="s">
        <v>21</v>
      </c>
      <c r="L131" s="34" t="s">
        <v>43</v>
      </c>
      <c r="M131" s="35" t="s">
        <v>23</v>
      </c>
      <c r="N131" s="36" t="s">
        <v>30</v>
      </c>
      <c r="O131" s="37"/>
    </row>
    <row r="132" s="3" customFormat="1" ht="30" customHeight="1" spans="1:15">
      <c r="A132" s="15">
        <v>130</v>
      </c>
      <c r="B132" s="40"/>
      <c r="C132" s="16" t="s">
        <v>382</v>
      </c>
      <c r="D132" s="16" t="s">
        <v>383</v>
      </c>
      <c r="E132" s="17"/>
      <c r="F132" s="16" t="s">
        <v>19</v>
      </c>
      <c r="G132" s="18">
        <v>1</v>
      </c>
      <c r="H132" s="19"/>
      <c r="I132" s="18">
        <v>50</v>
      </c>
      <c r="J132" s="33" t="s">
        <v>350</v>
      </c>
      <c r="K132" s="19" t="s">
        <v>21</v>
      </c>
      <c r="L132" s="34" t="s">
        <v>43</v>
      </c>
      <c r="M132" s="35" t="s">
        <v>23</v>
      </c>
      <c r="N132" s="36" t="s">
        <v>30</v>
      </c>
      <c r="O132" s="37"/>
    </row>
    <row r="133" s="3" customFormat="1" ht="30" customHeight="1" spans="1:15">
      <c r="A133" s="15">
        <v>131</v>
      </c>
      <c r="B133" s="20" t="s">
        <v>384</v>
      </c>
      <c r="C133" s="23" t="s">
        <v>385</v>
      </c>
      <c r="D133" s="20" t="s">
        <v>386</v>
      </c>
      <c r="E133" s="17"/>
      <c r="F133" s="20" t="s">
        <v>19</v>
      </c>
      <c r="G133" s="18">
        <v>4</v>
      </c>
      <c r="H133" s="19"/>
      <c r="I133" s="18">
        <v>300</v>
      </c>
      <c r="J133" s="33" t="s">
        <v>387</v>
      </c>
      <c r="K133" s="19" t="s">
        <v>21</v>
      </c>
      <c r="L133" s="34" t="s">
        <v>388</v>
      </c>
      <c r="M133" s="35" t="s">
        <v>23</v>
      </c>
      <c r="N133" s="36" t="s">
        <v>30</v>
      </c>
      <c r="O133" s="37"/>
    </row>
    <row r="134" s="3" customFormat="1" ht="30" customHeight="1" spans="1:15">
      <c r="A134" s="15">
        <v>132</v>
      </c>
      <c r="B134" s="46" t="s">
        <v>389</v>
      </c>
      <c r="C134" s="38" t="s">
        <v>390</v>
      </c>
      <c r="D134" s="46" t="s">
        <v>391</v>
      </c>
      <c r="E134" s="17"/>
      <c r="F134" s="16" t="s">
        <v>19</v>
      </c>
      <c r="G134" s="44">
        <f>VLOOKUP(B134,[1]一般性谈判!$B:$F,5,FALSE)</f>
        <v>2</v>
      </c>
      <c r="H134" s="19">
        <f>VLOOKUP(B134,[1]一般性谈判!$B:$G,6,FALSE)</f>
        <v>10</v>
      </c>
      <c r="I134" s="34">
        <f t="shared" ref="I134:I178" si="0">H134*G134</f>
        <v>20</v>
      </c>
      <c r="J134" s="36" t="str">
        <f>VLOOKUP(B134,[1]一般性谈判!$B:$K,10,FALSE)</f>
        <v>KZ70技术提升</v>
      </c>
      <c r="K134" s="19" t="s">
        <v>392</v>
      </c>
      <c r="L134" s="19" t="str">
        <f>VLOOKUP(B134,[1]一般性谈判!$B:$M,12,FALSE)</f>
        <v>新造</v>
      </c>
      <c r="M134" s="51" t="s">
        <v>23</v>
      </c>
      <c r="N134" s="19" t="str">
        <f>VLOOKUP(B134,[1]一般性谈判!$B:$O,14,FALSE)</f>
        <v>方式2</v>
      </c>
      <c r="O134" s="37"/>
    </row>
    <row r="135" s="3" customFormat="1" ht="30" customHeight="1" spans="1:15">
      <c r="A135" s="15">
        <v>133</v>
      </c>
      <c r="B135" s="46" t="s">
        <v>393</v>
      </c>
      <c r="C135" s="38" t="s">
        <v>394</v>
      </c>
      <c r="D135" s="46" t="s">
        <v>395</v>
      </c>
      <c r="E135" s="17"/>
      <c r="F135" s="16" t="s">
        <v>19</v>
      </c>
      <c r="G135" s="44">
        <f>VLOOKUP(B135,[1]一般性谈判!$B:$F,5,FALSE)</f>
        <v>2</v>
      </c>
      <c r="H135" s="19">
        <f>VLOOKUP(B135,[1]一般性谈判!$B:$G,6,FALSE)</f>
        <v>10</v>
      </c>
      <c r="I135" s="34">
        <f t="shared" si="0"/>
        <v>20</v>
      </c>
      <c r="J135" s="36" t="str">
        <f>VLOOKUP(B135,[1]一般性谈判!$B:$K,10,FALSE)</f>
        <v>KZ70技术提升</v>
      </c>
      <c r="K135" s="19" t="s">
        <v>392</v>
      </c>
      <c r="L135" s="19" t="str">
        <f>VLOOKUP(B135,[1]一般性谈判!$B:$M,12,FALSE)</f>
        <v>新造</v>
      </c>
      <c r="M135" s="51" t="s">
        <v>23</v>
      </c>
      <c r="N135" s="19" t="str">
        <f>VLOOKUP(B135,[1]一般性谈判!$B:$O,14,FALSE)</f>
        <v>方式2</v>
      </c>
      <c r="O135" s="37"/>
    </row>
    <row r="136" s="3" customFormat="1" ht="30" customHeight="1" spans="1:15">
      <c r="A136" s="15">
        <v>134</v>
      </c>
      <c r="B136" s="46" t="s">
        <v>396</v>
      </c>
      <c r="C136" s="38" t="s">
        <v>397</v>
      </c>
      <c r="D136" s="46" t="s">
        <v>398</v>
      </c>
      <c r="E136" s="17"/>
      <c r="F136" s="16" t="s">
        <v>19</v>
      </c>
      <c r="G136" s="44">
        <f>VLOOKUP(B136,[1]一般性谈判!$B:$F,5,FALSE)</f>
        <v>4</v>
      </c>
      <c r="H136" s="19">
        <f>VLOOKUP(B136,[1]一般性谈判!$B:$G,6,FALSE)</f>
        <v>10</v>
      </c>
      <c r="I136" s="34">
        <f t="shared" si="0"/>
        <v>40</v>
      </c>
      <c r="J136" s="36" t="str">
        <f>VLOOKUP(B136,[1]一般性谈判!$B:$K,10,FALSE)</f>
        <v>KZ70技术提升</v>
      </c>
      <c r="K136" s="19" t="s">
        <v>392</v>
      </c>
      <c r="L136" s="19" t="str">
        <f>VLOOKUP(B136,[1]一般性谈判!$B:$M,12,FALSE)</f>
        <v>新造</v>
      </c>
      <c r="M136" s="51" t="s">
        <v>23</v>
      </c>
      <c r="N136" s="19" t="str">
        <f>VLOOKUP(B136,[1]一般性谈判!$B:$O,14,FALSE)</f>
        <v>方式2</v>
      </c>
      <c r="O136" s="37"/>
    </row>
    <row r="137" s="3" customFormat="1" ht="30" customHeight="1" spans="1:15">
      <c r="A137" s="15">
        <v>135</v>
      </c>
      <c r="B137" s="46" t="s">
        <v>399</v>
      </c>
      <c r="C137" s="38" t="s">
        <v>400</v>
      </c>
      <c r="D137" s="46" t="s">
        <v>401</v>
      </c>
      <c r="E137" s="17"/>
      <c r="F137" s="16" t="s">
        <v>19</v>
      </c>
      <c r="G137" s="44">
        <f>VLOOKUP(B137,[1]一般性谈判!$B:$F,5,FALSE)</f>
        <v>1</v>
      </c>
      <c r="H137" s="19">
        <f>VLOOKUP(B137,[1]一般性谈判!$B:$G,6,FALSE)</f>
        <v>10</v>
      </c>
      <c r="I137" s="34">
        <f t="shared" si="0"/>
        <v>10</v>
      </c>
      <c r="J137" s="36" t="str">
        <f>VLOOKUP(B137,[1]一般性谈判!$B:$K,10,FALSE)</f>
        <v>KZ70技术提升</v>
      </c>
      <c r="K137" s="19" t="s">
        <v>392</v>
      </c>
      <c r="L137" s="19" t="str">
        <f>VLOOKUP(B137,[1]一般性谈判!$B:$M,12,FALSE)</f>
        <v>新造</v>
      </c>
      <c r="M137" s="51" t="s">
        <v>23</v>
      </c>
      <c r="N137" s="19" t="str">
        <f>VLOOKUP(B137,[1]一般性谈判!$B:$O,14,FALSE)</f>
        <v>方式2</v>
      </c>
      <c r="O137" s="37"/>
    </row>
    <row r="138" s="3" customFormat="1" ht="30" customHeight="1" spans="1:15">
      <c r="A138" s="15">
        <v>136</v>
      </c>
      <c r="B138" s="46" t="s">
        <v>402</v>
      </c>
      <c r="C138" s="38" t="s">
        <v>403</v>
      </c>
      <c r="D138" s="46" t="s">
        <v>404</v>
      </c>
      <c r="E138" s="17"/>
      <c r="F138" s="16" t="s">
        <v>19</v>
      </c>
      <c r="G138" s="44">
        <f>VLOOKUP(B138,[1]一般性谈判!$B:$F,5,FALSE)</f>
        <v>1</v>
      </c>
      <c r="H138" s="19">
        <f>VLOOKUP(B138,[1]一般性谈判!$B:$G,6,FALSE)</f>
        <v>10</v>
      </c>
      <c r="I138" s="34">
        <f t="shared" si="0"/>
        <v>10</v>
      </c>
      <c r="J138" s="36" t="str">
        <f>VLOOKUP(B138,[1]一般性谈判!$B:$K,10,FALSE)</f>
        <v>KZ70技术提升</v>
      </c>
      <c r="K138" s="19" t="s">
        <v>392</v>
      </c>
      <c r="L138" s="19" t="str">
        <f>VLOOKUP(B138,[1]一般性谈判!$B:$M,12,FALSE)</f>
        <v>新造</v>
      </c>
      <c r="M138" s="51" t="s">
        <v>23</v>
      </c>
      <c r="N138" s="36" t="s">
        <v>30</v>
      </c>
      <c r="O138" s="37"/>
    </row>
    <row r="139" s="3" customFormat="1" ht="30" customHeight="1" spans="1:15">
      <c r="A139" s="15">
        <v>137</v>
      </c>
      <c r="B139" s="46" t="s">
        <v>405</v>
      </c>
      <c r="C139" s="38" t="s">
        <v>406</v>
      </c>
      <c r="D139" s="46" t="s">
        <v>407</v>
      </c>
      <c r="E139" s="17"/>
      <c r="F139" s="16" t="s">
        <v>19</v>
      </c>
      <c r="G139" s="44">
        <f>VLOOKUP(B139,[1]一般性谈判!$B:$F,5,FALSE)</f>
        <v>1</v>
      </c>
      <c r="H139" s="19">
        <f>VLOOKUP(B139,[1]一般性谈判!$B:$G,6,FALSE)</f>
        <v>10</v>
      </c>
      <c r="I139" s="34">
        <f t="shared" si="0"/>
        <v>10</v>
      </c>
      <c r="J139" s="36" t="str">
        <f>VLOOKUP(B139,[1]一般性谈判!$B:$K,10,FALSE)</f>
        <v>KZ70技术提升</v>
      </c>
      <c r="K139" s="19" t="s">
        <v>392</v>
      </c>
      <c r="L139" s="19" t="str">
        <f>VLOOKUP(B139,[1]一般性谈判!$B:$M,12,FALSE)</f>
        <v>新造</v>
      </c>
      <c r="M139" s="51" t="s">
        <v>23</v>
      </c>
      <c r="N139" s="36" t="s">
        <v>30</v>
      </c>
      <c r="O139" s="37"/>
    </row>
    <row r="140" s="3" customFormat="1" ht="30" customHeight="1" spans="1:15">
      <c r="A140" s="15">
        <v>138</v>
      </c>
      <c r="B140" s="46" t="s">
        <v>408</v>
      </c>
      <c r="C140" s="38" t="s">
        <v>409</v>
      </c>
      <c r="D140" s="46" t="s">
        <v>410</v>
      </c>
      <c r="E140" s="17"/>
      <c r="F140" s="16" t="s">
        <v>19</v>
      </c>
      <c r="G140" s="44">
        <f>VLOOKUP(B140,[1]一般性谈判!$B:$F,5,FALSE)</f>
        <v>1</v>
      </c>
      <c r="H140" s="19">
        <f>VLOOKUP(B140,[1]一般性谈判!$B:$G,6,FALSE)</f>
        <v>10</v>
      </c>
      <c r="I140" s="34">
        <f t="shared" si="0"/>
        <v>10</v>
      </c>
      <c r="J140" s="36" t="str">
        <f>VLOOKUP(B140,[1]一般性谈判!$B:$K,10,FALSE)</f>
        <v>KZ70技术提升</v>
      </c>
      <c r="K140" s="19" t="s">
        <v>392</v>
      </c>
      <c r="L140" s="19" t="str">
        <f>VLOOKUP(B140,[1]一般性谈判!$B:$M,12,FALSE)</f>
        <v>新造</v>
      </c>
      <c r="M140" s="51" t="s">
        <v>23</v>
      </c>
      <c r="N140" s="36" t="s">
        <v>30</v>
      </c>
      <c r="O140" s="37"/>
    </row>
    <row r="141" s="3" customFormat="1" ht="30" customHeight="1" spans="1:15">
      <c r="A141" s="15">
        <v>139</v>
      </c>
      <c r="B141" s="46" t="s">
        <v>411</v>
      </c>
      <c r="C141" s="38" t="s">
        <v>412</v>
      </c>
      <c r="D141" s="46" t="s">
        <v>413</v>
      </c>
      <c r="E141" s="17"/>
      <c r="F141" s="16" t="s">
        <v>19</v>
      </c>
      <c r="G141" s="44">
        <f>VLOOKUP(B141,[1]一般性谈判!$B:$F,5,FALSE)</f>
        <v>1</v>
      </c>
      <c r="H141" s="19">
        <f>VLOOKUP(B141,[1]一般性谈判!$B:$G,6,FALSE)</f>
        <v>10</v>
      </c>
      <c r="I141" s="34">
        <f t="shared" si="0"/>
        <v>10</v>
      </c>
      <c r="J141" s="36" t="str">
        <f>VLOOKUP(B141,[1]一般性谈判!$B:$K,10,FALSE)</f>
        <v>KZ70技术提升</v>
      </c>
      <c r="K141" s="19" t="s">
        <v>392</v>
      </c>
      <c r="L141" s="19" t="str">
        <f>VLOOKUP(B141,[1]一般性谈判!$B:$M,12,FALSE)</f>
        <v>新造</v>
      </c>
      <c r="M141" s="51" t="s">
        <v>23</v>
      </c>
      <c r="N141" s="36" t="s">
        <v>30</v>
      </c>
      <c r="O141" s="37"/>
    </row>
    <row r="142" s="3" customFormat="1" ht="30" customHeight="1" spans="1:15">
      <c r="A142" s="15">
        <v>140</v>
      </c>
      <c r="B142" s="46" t="s">
        <v>414</v>
      </c>
      <c r="C142" s="38" t="s">
        <v>415</v>
      </c>
      <c r="D142" s="46" t="s">
        <v>416</v>
      </c>
      <c r="E142" s="17"/>
      <c r="F142" s="16" t="s">
        <v>19</v>
      </c>
      <c r="G142" s="44">
        <f>VLOOKUP(B142,[1]一般性谈判!$B:$F,5,FALSE)</f>
        <v>4</v>
      </c>
      <c r="H142" s="19">
        <f>VLOOKUP(B142,[1]一般性谈判!$B:$G,6,FALSE)</f>
        <v>10</v>
      </c>
      <c r="I142" s="34">
        <f t="shared" si="0"/>
        <v>40</v>
      </c>
      <c r="J142" s="36" t="str">
        <f>VLOOKUP(B142,[1]一般性谈判!$B:$K,10,FALSE)</f>
        <v>KZ70技术提升</v>
      </c>
      <c r="K142" s="19" t="s">
        <v>392</v>
      </c>
      <c r="L142" s="19" t="str">
        <f>VLOOKUP(B142,[1]一般性谈判!$B:$M,12,FALSE)</f>
        <v>新造</v>
      </c>
      <c r="M142" s="51" t="s">
        <v>23</v>
      </c>
      <c r="N142" s="36" t="s">
        <v>30</v>
      </c>
      <c r="O142" s="37"/>
    </row>
    <row r="143" s="3" customFormat="1" ht="30" customHeight="1" spans="1:15">
      <c r="A143" s="15">
        <v>141</v>
      </c>
      <c r="B143" s="46" t="s">
        <v>417</v>
      </c>
      <c r="C143" s="38" t="s">
        <v>418</v>
      </c>
      <c r="D143" s="46" t="s">
        <v>419</v>
      </c>
      <c r="E143" s="17"/>
      <c r="F143" s="16" t="s">
        <v>19</v>
      </c>
      <c r="G143" s="44">
        <f>VLOOKUP(B143,[1]一般性谈判!$B:$F,5,FALSE)</f>
        <v>1</v>
      </c>
      <c r="H143" s="19">
        <f>VLOOKUP(B143,[1]一般性谈判!$B:$G,6,FALSE)</f>
        <v>10</v>
      </c>
      <c r="I143" s="34">
        <f t="shared" si="0"/>
        <v>10</v>
      </c>
      <c r="J143" s="36" t="str">
        <f>VLOOKUP(B143,[1]一般性谈判!$B:$K,10,FALSE)</f>
        <v>KZ70技术提升</v>
      </c>
      <c r="K143" s="19" t="s">
        <v>392</v>
      </c>
      <c r="L143" s="19" t="str">
        <f>VLOOKUP(B143,[1]一般性谈判!$B:$M,12,FALSE)</f>
        <v>新造</v>
      </c>
      <c r="M143" s="51" t="s">
        <v>23</v>
      </c>
      <c r="N143" s="36" t="s">
        <v>30</v>
      </c>
      <c r="O143" s="37"/>
    </row>
    <row r="144" s="3" customFormat="1" ht="30" customHeight="1" spans="1:15">
      <c r="A144" s="15">
        <v>142</v>
      </c>
      <c r="B144" s="46" t="s">
        <v>420</v>
      </c>
      <c r="C144" s="38" t="s">
        <v>421</v>
      </c>
      <c r="D144" s="46" t="s">
        <v>422</v>
      </c>
      <c r="E144" s="17"/>
      <c r="F144" s="16" t="s">
        <v>19</v>
      </c>
      <c r="G144" s="44">
        <f>VLOOKUP(B144,[1]一般性谈判!$B:$F,5,FALSE)</f>
        <v>1</v>
      </c>
      <c r="H144" s="19">
        <f>VLOOKUP(B144,[1]一般性谈判!$B:$G,6,FALSE)</f>
        <v>10</v>
      </c>
      <c r="I144" s="34">
        <f t="shared" si="0"/>
        <v>10</v>
      </c>
      <c r="J144" s="36" t="str">
        <f>VLOOKUP(B144,[1]一般性谈判!$B:$K,10,FALSE)</f>
        <v>KZ70技术提升</v>
      </c>
      <c r="K144" s="19" t="s">
        <v>392</v>
      </c>
      <c r="L144" s="19" t="str">
        <f>VLOOKUP(B144,[1]一般性谈判!$B:$M,12,FALSE)</f>
        <v>新造</v>
      </c>
      <c r="M144" s="51" t="s">
        <v>23</v>
      </c>
      <c r="N144" s="19" t="str">
        <f>VLOOKUP(B144,[1]一般性谈判!$B:$O,14,FALSE)</f>
        <v>方式2</v>
      </c>
      <c r="O144" s="37"/>
    </row>
    <row r="145" s="3" customFormat="1" ht="30" customHeight="1" spans="1:15">
      <c r="A145" s="15">
        <v>143</v>
      </c>
      <c r="B145" s="46" t="s">
        <v>423</v>
      </c>
      <c r="C145" s="38" t="s">
        <v>424</v>
      </c>
      <c r="D145" s="46" t="s">
        <v>425</v>
      </c>
      <c r="E145" s="17"/>
      <c r="F145" s="16" t="s">
        <v>19</v>
      </c>
      <c r="G145" s="44">
        <f>VLOOKUP(B145,[1]一般性谈判!$B:$F,5,FALSE)</f>
        <v>2</v>
      </c>
      <c r="H145" s="19">
        <f>VLOOKUP(B145,[1]一般性谈判!$B:$G,6,FALSE)</f>
        <v>10</v>
      </c>
      <c r="I145" s="34">
        <f t="shared" si="0"/>
        <v>20</v>
      </c>
      <c r="J145" s="36" t="str">
        <f>VLOOKUP(B145,[1]一般性谈判!$B:$K,10,FALSE)</f>
        <v>KZ70技术提升</v>
      </c>
      <c r="K145" s="19" t="s">
        <v>392</v>
      </c>
      <c r="L145" s="19" t="str">
        <f>VLOOKUP(B145,[1]一般性谈判!$B:$M,12,FALSE)</f>
        <v>新造</v>
      </c>
      <c r="M145" s="51" t="s">
        <v>23</v>
      </c>
      <c r="N145" s="19" t="str">
        <f>VLOOKUP(B145,[1]一般性谈判!$B:$O,14,FALSE)</f>
        <v>方式2</v>
      </c>
      <c r="O145" s="37"/>
    </row>
    <row r="146" s="3" customFormat="1" ht="30" customHeight="1" spans="1:15">
      <c r="A146" s="15">
        <v>144</v>
      </c>
      <c r="B146" s="46" t="s">
        <v>426</v>
      </c>
      <c r="C146" s="38" t="s">
        <v>427</v>
      </c>
      <c r="D146" s="46" t="s">
        <v>428</v>
      </c>
      <c r="E146" s="17"/>
      <c r="F146" s="16" t="s">
        <v>19</v>
      </c>
      <c r="G146" s="44">
        <f>VLOOKUP(B146,[1]一般性谈判!$B:$F,5,FALSE)</f>
        <v>4</v>
      </c>
      <c r="H146" s="19">
        <f>VLOOKUP(B146,[1]一般性谈判!$B:$G,6,FALSE)</f>
        <v>10</v>
      </c>
      <c r="I146" s="34">
        <f t="shared" si="0"/>
        <v>40</v>
      </c>
      <c r="J146" s="36" t="str">
        <f>VLOOKUP(B146,[1]一般性谈判!$B:$K,10,FALSE)</f>
        <v>KZ70技术提升</v>
      </c>
      <c r="K146" s="19" t="s">
        <v>392</v>
      </c>
      <c r="L146" s="19" t="str">
        <f>VLOOKUP(B146,[1]一般性谈判!$B:$M,12,FALSE)</f>
        <v>新造</v>
      </c>
      <c r="M146" s="51" t="s">
        <v>23</v>
      </c>
      <c r="N146" s="19" t="str">
        <f>VLOOKUP(B146,[1]一般性谈判!$B:$O,14,FALSE)</f>
        <v>方式2</v>
      </c>
      <c r="O146" s="37"/>
    </row>
    <row r="147" s="3" customFormat="1" ht="30" customHeight="1" spans="1:15">
      <c r="A147" s="15">
        <v>145</v>
      </c>
      <c r="B147" s="46" t="s">
        <v>429</v>
      </c>
      <c r="C147" s="38" t="s">
        <v>430</v>
      </c>
      <c r="D147" s="46" t="s">
        <v>431</v>
      </c>
      <c r="E147" s="17"/>
      <c r="F147" s="16" t="s">
        <v>19</v>
      </c>
      <c r="G147" s="44">
        <f>VLOOKUP(B147,[1]一般性谈判!$B:$F,5,FALSE)</f>
        <v>2</v>
      </c>
      <c r="H147" s="19">
        <f>VLOOKUP(B147,[1]一般性谈判!$B:$G,6,FALSE)</f>
        <v>10</v>
      </c>
      <c r="I147" s="34">
        <f t="shared" si="0"/>
        <v>20</v>
      </c>
      <c r="J147" s="36" t="str">
        <f>VLOOKUP(B147,[1]一般性谈判!$B:$K,10,FALSE)</f>
        <v>KZ70技术提升</v>
      </c>
      <c r="K147" s="19" t="s">
        <v>392</v>
      </c>
      <c r="L147" s="19" t="str">
        <f>VLOOKUP(B147,[1]一般性谈判!$B:$M,12,FALSE)</f>
        <v>新造</v>
      </c>
      <c r="M147" s="51" t="s">
        <v>23</v>
      </c>
      <c r="N147" s="19" t="str">
        <f>VLOOKUP(B147,[1]一般性谈判!$B:$O,14,FALSE)</f>
        <v>方式2</v>
      </c>
      <c r="O147" s="37"/>
    </row>
    <row r="148" s="3" customFormat="1" ht="30" customHeight="1" spans="1:15">
      <c r="A148" s="15">
        <v>146</v>
      </c>
      <c r="B148" s="46" t="s">
        <v>432</v>
      </c>
      <c r="C148" s="38" t="s">
        <v>433</v>
      </c>
      <c r="D148" s="46" t="s">
        <v>434</v>
      </c>
      <c r="E148" s="17"/>
      <c r="F148" s="16" t="s">
        <v>19</v>
      </c>
      <c r="G148" s="44">
        <f>VLOOKUP(B148,[1]一般性谈判!$B:$F,5,FALSE)</f>
        <v>1</v>
      </c>
      <c r="H148" s="19">
        <f>VLOOKUP(B148,[1]一般性谈判!$B:$G,6,FALSE)</f>
        <v>10</v>
      </c>
      <c r="I148" s="34">
        <f t="shared" si="0"/>
        <v>10</v>
      </c>
      <c r="J148" s="36" t="str">
        <f>VLOOKUP(B148,[1]一般性谈判!$B:$K,10,FALSE)</f>
        <v>KZ70技术提升</v>
      </c>
      <c r="K148" s="19" t="s">
        <v>392</v>
      </c>
      <c r="L148" s="19" t="str">
        <f>VLOOKUP(B148,[1]一般性谈判!$B:$M,12,FALSE)</f>
        <v>新造</v>
      </c>
      <c r="M148" s="51" t="s">
        <v>23</v>
      </c>
      <c r="N148" s="19" t="str">
        <f>VLOOKUP(B148,[1]一般性谈判!$B:$O,14,FALSE)</f>
        <v>方式2</v>
      </c>
      <c r="O148" s="37"/>
    </row>
    <row r="149" s="3" customFormat="1" ht="30" customHeight="1" spans="1:15">
      <c r="A149" s="15">
        <v>147</v>
      </c>
      <c r="B149" s="46" t="s">
        <v>435</v>
      </c>
      <c r="C149" s="38" t="s">
        <v>436</v>
      </c>
      <c r="D149" s="46" t="s">
        <v>437</v>
      </c>
      <c r="E149" s="17"/>
      <c r="F149" s="16" t="s">
        <v>19</v>
      </c>
      <c r="G149" s="44">
        <f>VLOOKUP(B149,[1]一般性谈判!$B:$F,5,FALSE)</f>
        <v>0</v>
      </c>
      <c r="H149" s="19">
        <f>VLOOKUP(B149,[1]一般性谈判!$B:$G,6,FALSE)</f>
        <v>0</v>
      </c>
      <c r="I149" s="34">
        <v>102</v>
      </c>
      <c r="J149" s="36" t="str">
        <f>VLOOKUP(B149,[1]一般性谈判!$B:$K,10,FALSE)</f>
        <v>淘宝/利比里亚</v>
      </c>
      <c r="K149" s="19" t="s">
        <v>392</v>
      </c>
      <c r="L149" s="19" t="str">
        <f>VLOOKUP(B149,[1]一般性谈判!$B:$M,12,FALSE)</f>
        <v>新造</v>
      </c>
      <c r="M149" s="51" t="s">
        <v>23</v>
      </c>
      <c r="N149" s="19" t="str">
        <f>VLOOKUP(B149,[1]一般性谈判!$B:$O,14,FALSE)</f>
        <v>方式2</v>
      </c>
      <c r="O149" s="37"/>
    </row>
    <row r="150" s="3" customFormat="1" ht="30" customHeight="1" spans="1:15">
      <c r="A150" s="15">
        <v>148</v>
      </c>
      <c r="B150" s="46" t="s">
        <v>438</v>
      </c>
      <c r="C150" s="38" t="s">
        <v>439</v>
      </c>
      <c r="D150" s="46" t="s">
        <v>440</v>
      </c>
      <c r="E150" s="17"/>
      <c r="F150" s="16" t="s">
        <v>19</v>
      </c>
      <c r="G150" s="44" t="str">
        <f>VLOOKUP(B150,[1]一般性谈判!$B:$F,5,FALSE)</f>
        <v>4</v>
      </c>
      <c r="H150" s="19">
        <f>VLOOKUP(B150,[1]一般性谈判!$B:$G,6,FALSE)</f>
        <v>25</v>
      </c>
      <c r="I150" s="34">
        <f t="shared" si="0"/>
        <v>100</v>
      </c>
      <c r="J150" s="36" t="str">
        <f>VLOOKUP(B150,[1]一般性谈判!$B:$K,10,FALSE)</f>
        <v>X17</v>
      </c>
      <c r="K150" s="19" t="s">
        <v>392</v>
      </c>
      <c r="L150" s="19" t="str">
        <f>VLOOKUP(B150,[1]一般性谈判!$B:$M,12,FALSE)</f>
        <v>检修</v>
      </c>
      <c r="M150" s="51" t="s">
        <v>23</v>
      </c>
      <c r="N150" s="36" t="s">
        <v>30</v>
      </c>
      <c r="O150" s="37"/>
    </row>
    <row r="151" s="3" customFormat="1" ht="30" customHeight="1" spans="1:15">
      <c r="A151" s="15">
        <v>149</v>
      </c>
      <c r="B151" s="47" t="s">
        <v>441</v>
      </c>
      <c r="C151" s="47" t="s">
        <v>442</v>
      </c>
      <c r="D151" s="47" t="s">
        <v>443</v>
      </c>
      <c r="E151" s="17"/>
      <c r="F151" s="16" t="s">
        <v>19</v>
      </c>
      <c r="G151" s="44">
        <f>VLOOKUP(B151,[1]一般性谈判!$B:$F,5,FALSE)</f>
        <v>2</v>
      </c>
      <c r="H151" s="19">
        <f>VLOOKUP(B151,[1]一般性谈判!$B:$G,6,FALSE)</f>
        <v>250</v>
      </c>
      <c r="I151" s="34">
        <f t="shared" si="0"/>
        <v>500</v>
      </c>
      <c r="J151" s="36" t="str">
        <f>VLOOKUP(B151,[1]一般性谈判!$B:$K,10,FALSE)</f>
        <v>C70</v>
      </c>
      <c r="K151" s="19" t="s">
        <v>392</v>
      </c>
      <c r="L151" s="19" t="str">
        <f>VLOOKUP(B151,[1]一般性谈判!$B:$M,12,FALSE)</f>
        <v>检修</v>
      </c>
      <c r="M151" s="51" t="s">
        <v>23</v>
      </c>
      <c r="N151" s="19" t="str">
        <f>VLOOKUP(B151,[1]一般性谈判!$B:$O,14,FALSE)</f>
        <v>方式2</v>
      </c>
      <c r="O151" s="37"/>
    </row>
    <row r="152" s="3" customFormat="1" ht="30" customHeight="1" spans="1:15">
      <c r="A152" s="15">
        <v>150</v>
      </c>
      <c r="B152" s="47" t="s">
        <v>444</v>
      </c>
      <c r="C152" s="47" t="s">
        <v>445</v>
      </c>
      <c r="D152" s="47" t="s">
        <v>446</v>
      </c>
      <c r="E152" s="17"/>
      <c r="F152" s="16" t="s">
        <v>19</v>
      </c>
      <c r="G152" s="44">
        <f>VLOOKUP(B152,[1]一般性谈判!$B:$F,5,FALSE)</f>
        <v>2</v>
      </c>
      <c r="H152" s="19">
        <f>VLOOKUP(B152,[1]一般性谈判!$B:$G,6,FALSE)</f>
        <v>250</v>
      </c>
      <c r="I152" s="34">
        <f t="shared" si="0"/>
        <v>500</v>
      </c>
      <c r="J152" s="36" t="str">
        <f>VLOOKUP(B152,[1]一般性谈判!$B:$K,10,FALSE)</f>
        <v>C70</v>
      </c>
      <c r="K152" s="19" t="s">
        <v>392</v>
      </c>
      <c r="L152" s="19" t="str">
        <f>VLOOKUP(B152,[1]一般性谈判!$B:$M,12,FALSE)</f>
        <v>检修</v>
      </c>
      <c r="M152" s="51" t="s">
        <v>23</v>
      </c>
      <c r="N152" s="19" t="str">
        <f>VLOOKUP(B152,[1]一般性谈判!$B:$O,14,FALSE)</f>
        <v>方式2</v>
      </c>
      <c r="O152" s="37"/>
    </row>
    <row r="153" s="3" customFormat="1" ht="30" customHeight="1" spans="1:15">
      <c r="A153" s="15">
        <v>151</v>
      </c>
      <c r="B153" s="47" t="s">
        <v>447</v>
      </c>
      <c r="C153" s="47" t="s">
        <v>448</v>
      </c>
      <c r="D153" s="47" t="s">
        <v>449</v>
      </c>
      <c r="E153" s="17"/>
      <c r="F153" s="16" t="s">
        <v>19</v>
      </c>
      <c r="G153" s="44">
        <f>VLOOKUP(B153,[1]一般性谈判!$B:$F,5,FALSE)</f>
        <v>2</v>
      </c>
      <c r="H153" s="19">
        <f>VLOOKUP(B153,[1]一般性谈判!$B:$G,6,FALSE)</f>
        <v>250</v>
      </c>
      <c r="I153" s="34">
        <f t="shared" si="0"/>
        <v>500</v>
      </c>
      <c r="J153" s="36" t="str">
        <f>VLOOKUP(B153,[1]一般性谈判!$B:$K,10,FALSE)</f>
        <v>C70</v>
      </c>
      <c r="K153" s="19" t="s">
        <v>392</v>
      </c>
      <c r="L153" s="19" t="str">
        <f>VLOOKUP(B153,[1]一般性谈判!$B:$M,12,FALSE)</f>
        <v>检修</v>
      </c>
      <c r="M153" s="51" t="s">
        <v>23</v>
      </c>
      <c r="N153" s="19" t="str">
        <f>VLOOKUP(B153,[1]一般性谈判!$B:$O,14,FALSE)</f>
        <v>方式2</v>
      </c>
      <c r="O153" s="37"/>
    </row>
    <row r="154" s="3" customFormat="1" ht="30" customHeight="1" spans="1:15">
      <c r="A154" s="15">
        <v>152</v>
      </c>
      <c r="B154" s="47" t="s">
        <v>450</v>
      </c>
      <c r="C154" s="47" t="s">
        <v>451</v>
      </c>
      <c r="D154" s="47" t="s">
        <v>452</v>
      </c>
      <c r="E154" s="17"/>
      <c r="F154" s="16" t="s">
        <v>19</v>
      </c>
      <c r="G154" s="44">
        <f>VLOOKUP(B154,[1]一般性谈判!$B:$F,5,FALSE)</f>
        <v>2</v>
      </c>
      <c r="H154" s="19">
        <f>VLOOKUP(B154,[1]一般性谈判!$B:$G,6,FALSE)</f>
        <v>250</v>
      </c>
      <c r="I154" s="34">
        <f t="shared" si="0"/>
        <v>500</v>
      </c>
      <c r="J154" s="36" t="str">
        <f>VLOOKUP(B154,[1]一般性谈判!$B:$K,10,FALSE)</f>
        <v>C70</v>
      </c>
      <c r="K154" s="19" t="s">
        <v>392</v>
      </c>
      <c r="L154" s="19" t="str">
        <f>VLOOKUP(B154,[1]一般性谈判!$B:$M,12,FALSE)</f>
        <v>检修</v>
      </c>
      <c r="M154" s="51" t="s">
        <v>23</v>
      </c>
      <c r="N154" s="19" t="str">
        <f>VLOOKUP(B154,[1]一般性谈判!$B:$O,14,FALSE)</f>
        <v>方式2</v>
      </c>
      <c r="O154" s="37"/>
    </row>
    <row r="155" s="3" customFormat="1" ht="30" customHeight="1" spans="1:15">
      <c r="A155" s="15">
        <v>153</v>
      </c>
      <c r="B155" s="47" t="s">
        <v>453</v>
      </c>
      <c r="C155" s="47" t="s">
        <v>454</v>
      </c>
      <c r="D155" s="47" t="s">
        <v>455</v>
      </c>
      <c r="E155" s="17"/>
      <c r="F155" s="16" t="s">
        <v>19</v>
      </c>
      <c r="G155" s="44">
        <f>VLOOKUP(B155,[1]一般性谈判!$B:$F,5,FALSE)</f>
        <v>2</v>
      </c>
      <c r="H155" s="19">
        <f>VLOOKUP(B155,[1]一般性谈判!$B:$G,6,FALSE)</f>
        <v>250</v>
      </c>
      <c r="I155" s="34">
        <f t="shared" si="0"/>
        <v>500</v>
      </c>
      <c r="J155" s="36" t="str">
        <f>VLOOKUP(B155,[1]一般性谈判!$B:$K,10,FALSE)</f>
        <v>C70</v>
      </c>
      <c r="K155" s="19" t="s">
        <v>392</v>
      </c>
      <c r="L155" s="19" t="str">
        <f>VLOOKUP(B155,[1]一般性谈判!$B:$M,12,FALSE)</f>
        <v>检修</v>
      </c>
      <c r="M155" s="51" t="s">
        <v>23</v>
      </c>
      <c r="N155" s="19" t="str">
        <f>VLOOKUP(B155,[1]一般性谈判!$B:$O,14,FALSE)</f>
        <v>方式2</v>
      </c>
      <c r="O155" s="37"/>
    </row>
    <row r="156" s="3" customFormat="1" ht="30" customHeight="1" spans="1:15">
      <c r="A156" s="15">
        <v>154</v>
      </c>
      <c r="B156" s="47" t="s">
        <v>456</v>
      </c>
      <c r="C156" s="47" t="s">
        <v>457</v>
      </c>
      <c r="D156" s="48" t="s">
        <v>458</v>
      </c>
      <c r="E156" s="17"/>
      <c r="F156" s="16" t="s">
        <v>19</v>
      </c>
      <c r="G156" s="44">
        <f>VLOOKUP(B156,[1]一般性谈判!$B:$F,5,FALSE)</f>
        <v>4</v>
      </c>
      <c r="H156" s="19">
        <f>VLOOKUP(B156,[1]一般性谈判!$B:$G,6,FALSE)</f>
        <v>750</v>
      </c>
      <c r="I156" s="34">
        <f t="shared" si="0"/>
        <v>3000</v>
      </c>
      <c r="J156" s="36" t="str">
        <f>VLOOKUP(B156,[1]一般性谈判!$B:$K,10,FALSE)</f>
        <v>通用</v>
      </c>
      <c r="K156" s="19" t="s">
        <v>392</v>
      </c>
      <c r="L156" s="19" t="str">
        <f>VLOOKUP(B156,[1]一般性谈判!$B:$M,12,FALSE)</f>
        <v>新造</v>
      </c>
      <c r="M156" s="51" t="s">
        <v>23</v>
      </c>
      <c r="N156" s="19" t="str">
        <f>VLOOKUP(B156,[1]一般性谈判!$B:$O,14,FALSE)</f>
        <v>方式2</v>
      </c>
      <c r="O156" s="37"/>
    </row>
    <row r="157" s="3" customFormat="1" ht="30" customHeight="1" spans="1:15">
      <c r="A157" s="15">
        <v>155</v>
      </c>
      <c r="B157" s="47" t="s">
        <v>459</v>
      </c>
      <c r="C157" s="47" t="s">
        <v>460</v>
      </c>
      <c r="D157" s="47" t="s">
        <v>461</v>
      </c>
      <c r="E157" s="17"/>
      <c r="F157" s="16" t="s">
        <v>19</v>
      </c>
      <c r="G157" s="44">
        <f>VLOOKUP(B157,[1]一般性谈判!$B:$F,5,FALSE)</f>
        <v>1</v>
      </c>
      <c r="H157" s="19">
        <f>VLOOKUP(B157,[1]一般性谈判!$B:$G,6,FALSE)</f>
        <v>700</v>
      </c>
      <c r="I157" s="34">
        <f t="shared" si="0"/>
        <v>700</v>
      </c>
      <c r="J157" s="36" t="str">
        <f>VLOOKUP(B157,[1]一般性谈判!$B:$K,10,FALSE)</f>
        <v>通用</v>
      </c>
      <c r="K157" s="19" t="s">
        <v>392</v>
      </c>
      <c r="L157" s="19" t="str">
        <f>VLOOKUP(B157,[1]一般性谈判!$B:$M,12,FALSE)</f>
        <v>新造</v>
      </c>
      <c r="M157" s="51" t="s">
        <v>23</v>
      </c>
      <c r="N157" s="19" t="str">
        <f>VLOOKUP(B157,[1]一般性谈判!$B:$O,14,FALSE)</f>
        <v>方式2</v>
      </c>
      <c r="O157" s="37"/>
    </row>
    <row r="158" s="3" customFormat="1" ht="30" customHeight="1" spans="1:15">
      <c r="A158" s="15">
        <v>156</v>
      </c>
      <c r="B158" s="47" t="s">
        <v>462</v>
      </c>
      <c r="C158" s="47" t="s">
        <v>463</v>
      </c>
      <c r="D158" s="47" t="s">
        <v>464</v>
      </c>
      <c r="E158" s="17"/>
      <c r="F158" s="16" t="s">
        <v>19</v>
      </c>
      <c r="G158" s="44">
        <f>VLOOKUP(B158,[1]一般性谈判!$B:$F,5,FALSE)</f>
        <v>1</v>
      </c>
      <c r="H158" s="19">
        <f>VLOOKUP(B158,[1]一般性谈判!$B:$G,6,FALSE)</f>
        <v>5000</v>
      </c>
      <c r="I158" s="34">
        <f t="shared" si="0"/>
        <v>5000</v>
      </c>
      <c r="J158" s="36" t="str">
        <f>VLOOKUP(B158,[1]一般性谈判!$B:$K,10,FALSE)</f>
        <v>通用</v>
      </c>
      <c r="K158" s="19" t="s">
        <v>392</v>
      </c>
      <c r="L158" s="19" t="str">
        <f>VLOOKUP(B158,[1]一般性谈判!$B:$M,12,FALSE)</f>
        <v>新造/检修</v>
      </c>
      <c r="M158" s="51" t="s">
        <v>23</v>
      </c>
      <c r="N158" s="19" t="str">
        <f>VLOOKUP(B158,[1]一般性谈判!$B:$O,14,FALSE)</f>
        <v>方式2</v>
      </c>
      <c r="O158" s="37"/>
    </row>
    <row r="159" s="3" customFormat="1" ht="30" customHeight="1" spans="1:15">
      <c r="A159" s="15">
        <v>157</v>
      </c>
      <c r="B159" s="47" t="s">
        <v>465</v>
      </c>
      <c r="C159" s="47" t="s">
        <v>466</v>
      </c>
      <c r="D159" s="49" t="s">
        <v>467</v>
      </c>
      <c r="E159" s="17"/>
      <c r="F159" s="16" t="s">
        <v>19</v>
      </c>
      <c r="G159" s="44">
        <f>VLOOKUP(B159,[1]一般性谈判!$B:$F,5,FALSE)</f>
        <v>30</v>
      </c>
      <c r="H159" s="19">
        <f>VLOOKUP(B159,[1]一般性谈判!$B:$G,6,FALSE)</f>
        <v>400</v>
      </c>
      <c r="I159" s="34">
        <f t="shared" si="0"/>
        <v>12000</v>
      </c>
      <c r="J159" s="36" t="str">
        <f>VLOOKUP(B159,[1]一般性谈判!$B:$K,10,FALSE)</f>
        <v>通用</v>
      </c>
      <c r="K159" s="19" t="s">
        <v>392</v>
      </c>
      <c r="L159" s="19" t="str">
        <f>VLOOKUP(B159,[1]一般性谈判!$B:$M,12,FALSE)</f>
        <v>新造/检修</v>
      </c>
      <c r="M159" s="51" t="s">
        <v>23</v>
      </c>
      <c r="N159" s="19" t="str">
        <f>VLOOKUP(B159,[1]一般性谈判!$B:$O,14,FALSE)</f>
        <v>方式3</v>
      </c>
      <c r="O159" s="37"/>
    </row>
    <row r="160" s="3" customFormat="1" ht="30" customHeight="1" spans="1:15">
      <c r="A160" s="15">
        <v>158</v>
      </c>
      <c r="B160" s="50" t="s">
        <v>468</v>
      </c>
      <c r="C160" s="49" t="s">
        <v>469</v>
      </c>
      <c r="D160" s="49" t="s">
        <v>467</v>
      </c>
      <c r="E160" s="17"/>
      <c r="F160" s="16" t="s">
        <v>19</v>
      </c>
      <c r="G160" s="44">
        <f>VLOOKUP(B160,[1]一般性谈判!$B:$F,5,FALSE)</f>
        <v>10</v>
      </c>
      <c r="H160" s="19">
        <f>VLOOKUP(B160,[1]一般性谈判!$B:$G,6,FALSE)</f>
        <v>500</v>
      </c>
      <c r="I160" s="34">
        <f t="shared" si="0"/>
        <v>5000</v>
      </c>
      <c r="J160" s="36" t="str">
        <f>VLOOKUP(B160,[1]一般性谈判!$B:$K,10,FALSE)</f>
        <v>通用</v>
      </c>
      <c r="K160" s="19" t="s">
        <v>392</v>
      </c>
      <c r="L160" s="19" t="str">
        <f>VLOOKUP(B160,[1]一般性谈判!$B:$M,12,FALSE)</f>
        <v>新造/检修</v>
      </c>
      <c r="M160" s="51" t="s">
        <v>23</v>
      </c>
      <c r="N160" s="19" t="str">
        <f>VLOOKUP(B160,[1]一般性谈判!$B:$O,14,FALSE)</f>
        <v>方式3</v>
      </c>
      <c r="O160" s="37"/>
    </row>
    <row r="161" s="3" customFormat="1" ht="30" customHeight="1" spans="1:15">
      <c r="A161" s="15">
        <v>159</v>
      </c>
      <c r="B161" s="47" t="s">
        <v>470</v>
      </c>
      <c r="C161" s="47" t="s">
        <v>471</v>
      </c>
      <c r="D161" s="47" t="s">
        <v>467</v>
      </c>
      <c r="E161" s="17"/>
      <c r="F161" s="16" t="s">
        <v>19</v>
      </c>
      <c r="G161" s="44">
        <f>VLOOKUP(B161,[1]一般性谈判!$B:$F,5,FALSE)</f>
        <v>10</v>
      </c>
      <c r="H161" s="19">
        <f>VLOOKUP(B161,[1]一般性谈判!$B:$G,6,FALSE)</f>
        <v>500</v>
      </c>
      <c r="I161" s="34">
        <f t="shared" si="0"/>
        <v>5000</v>
      </c>
      <c r="J161" s="36" t="str">
        <f>VLOOKUP(B161,[1]一般性谈判!$B:$K,10,FALSE)</f>
        <v>通用</v>
      </c>
      <c r="K161" s="19" t="s">
        <v>392</v>
      </c>
      <c r="L161" s="19" t="str">
        <f>VLOOKUP(B161,[1]一般性谈判!$B:$M,12,FALSE)</f>
        <v>新造/检修</v>
      </c>
      <c r="M161" s="51" t="s">
        <v>23</v>
      </c>
      <c r="N161" s="19" t="str">
        <f>VLOOKUP(B161,[1]一般性谈判!$B:$O,14,FALSE)</f>
        <v>方式3</v>
      </c>
      <c r="O161" s="37"/>
    </row>
    <row r="162" s="3" customFormat="1" ht="30" customHeight="1" spans="1:15">
      <c r="A162" s="15">
        <v>160</v>
      </c>
      <c r="B162" s="47" t="s">
        <v>472</v>
      </c>
      <c r="C162" s="47" t="s">
        <v>473</v>
      </c>
      <c r="D162" s="47" t="s">
        <v>467</v>
      </c>
      <c r="E162" s="17"/>
      <c r="F162" s="16" t="s">
        <v>19</v>
      </c>
      <c r="G162" s="44">
        <f>VLOOKUP(B162,[1]一般性谈判!$B:$F,5,FALSE)</f>
        <v>20</v>
      </c>
      <c r="H162" s="19">
        <f>VLOOKUP(B162,[1]一般性谈判!$B:$G,6,FALSE)</f>
        <v>25000</v>
      </c>
      <c r="I162" s="34">
        <f t="shared" si="0"/>
        <v>500000</v>
      </c>
      <c r="J162" s="36" t="str">
        <f>VLOOKUP(B162,[1]一般性谈判!$B:$K,10,FALSE)</f>
        <v>通用</v>
      </c>
      <c r="K162" s="19" t="s">
        <v>392</v>
      </c>
      <c r="L162" s="19" t="str">
        <f>VLOOKUP(B162,[1]一般性谈判!$B:$M,12,FALSE)</f>
        <v>新造/检修</v>
      </c>
      <c r="M162" s="51" t="s">
        <v>23</v>
      </c>
      <c r="N162" s="19" t="str">
        <f>VLOOKUP(B162,[1]一般性谈判!$B:$O,14,FALSE)</f>
        <v>方式3</v>
      </c>
      <c r="O162" s="37"/>
    </row>
    <row r="163" s="3" customFormat="1" ht="30" customHeight="1" spans="1:15">
      <c r="A163" s="15">
        <v>161</v>
      </c>
      <c r="B163" s="47" t="s">
        <v>474</v>
      </c>
      <c r="C163" s="47" t="s">
        <v>475</v>
      </c>
      <c r="D163" s="47" t="s">
        <v>467</v>
      </c>
      <c r="E163" s="17"/>
      <c r="F163" s="16" t="s">
        <v>19</v>
      </c>
      <c r="G163" s="44">
        <f>VLOOKUP(B163,[1]一般性谈判!$B:$F,5,FALSE)</f>
        <v>28</v>
      </c>
      <c r="H163" s="19">
        <f>VLOOKUP(B163,[1]一般性谈判!$B:$G,6,FALSE)</f>
        <v>4000</v>
      </c>
      <c r="I163" s="34">
        <f t="shared" si="0"/>
        <v>112000</v>
      </c>
      <c r="J163" s="36" t="str">
        <f>VLOOKUP(B163,[1]一般性谈判!$B:$K,10,FALSE)</f>
        <v>通用</v>
      </c>
      <c r="K163" s="19" t="s">
        <v>392</v>
      </c>
      <c r="L163" s="19" t="str">
        <f>VLOOKUP(B163,[1]一般性谈判!$B:$M,12,FALSE)</f>
        <v>新造/检修</v>
      </c>
      <c r="M163" s="51" t="s">
        <v>23</v>
      </c>
      <c r="N163" s="19" t="str">
        <f>VLOOKUP(B163,[1]一般性谈判!$B:$O,14,FALSE)</f>
        <v>方式3</v>
      </c>
      <c r="O163" s="37"/>
    </row>
    <row r="164" s="3" customFormat="1" ht="30" customHeight="1" spans="1:15">
      <c r="A164" s="15">
        <v>162</v>
      </c>
      <c r="B164" s="46" t="s">
        <v>476</v>
      </c>
      <c r="C164" s="46" t="s">
        <v>477</v>
      </c>
      <c r="D164" s="48" t="s">
        <v>478</v>
      </c>
      <c r="E164" s="17"/>
      <c r="F164" s="16" t="s">
        <v>19</v>
      </c>
      <c r="G164" s="44">
        <f>VLOOKUP(B164,[1]一般性谈判!$B:$F,5,FALSE)</f>
        <v>2</v>
      </c>
      <c r="H164" s="19">
        <f>VLOOKUP(B164,[1]一般性谈判!$B:$G,6,FALSE)</f>
        <v>20</v>
      </c>
      <c r="I164" s="34">
        <f t="shared" si="0"/>
        <v>40</v>
      </c>
      <c r="J164" s="36" t="str">
        <f>VLOOKUP(B164,[1]一般性谈判!$B:$K,10,FALSE)</f>
        <v>NX70</v>
      </c>
      <c r="K164" s="19" t="s">
        <v>392</v>
      </c>
      <c r="L164" s="19" t="str">
        <f>VLOOKUP(B164,[1]一般性谈判!$B:$M,12,FALSE)</f>
        <v>新造</v>
      </c>
      <c r="M164" s="51" t="s">
        <v>23</v>
      </c>
      <c r="N164" s="36" t="s">
        <v>30</v>
      </c>
      <c r="O164" s="37"/>
    </row>
    <row r="165" s="3" customFormat="1" ht="30" customHeight="1" spans="1:15">
      <c r="A165" s="15">
        <v>163</v>
      </c>
      <c r="B165" s="46" t="s">
        <v>479</v>
      </c>
      <c r="C165" s="46" t="s">
        <v>480</v>
      </c>
      <c r="D165" s="48" t="s">
        <v>481</v>
      </c>
      <c r="E165" s="17"/>
      <c r="F165" s="16" t="s">
        <v>19</v>
      </c>
      <c r="G165" s="44">
        <f>VLOOKUP(B165,[1]一般性谈判!$B:$F,5,FALSE)</f>
        <v>2</v>
      </c>
      <c r="H165" s="19">
        <f>VLOOKUP(B165,[1]一般性谈判!$B:$G,6,FALSE)</f>
        <v>20</v>
      </c>
      <c r="I165" s="34">
        <f t="shared" si="0"/>
        <v>40</v>
      </c>
      <c r="J165" s="36" t="str">
        <f>VLOOKUP(B165,[1]一般性谈判!$B:$K,10,FALSE)</f>
        <v>NX70</v>
      </c>
      <c r="K165" s="19" t="s">
        <v>392</v>
      </c>
      <c r="L165" s="19" t="str">
        <f>VLOOKUP(B165,[1]一般性谈判!$B:$M,12,FALSE)</f>
        <v>新造</v>
      </c>
      <c r="M165" s="51" t="s">
        <v>23</v>
      </c>
      <c r="N165" s="36" t="s">
        <v>30</v>
      </c>
      <c r="O165" s="37"/>
    </row>
    <row r="166" s="3" customFormat="1" ht="30" customHeight="1" spans="1:15">
      <c r="A166" s="15">
        <v>164</v>
      </c>
      <c r="B166" s="46" t="s">
        <v>482</v>
      </c>
      <c r="C166" s="46" t="s">
        <v>483</v>
      </c>
      <c r="D166" s="48" t="s">
        <v>484</v>
      </c>
      <c r="E166" s="17"/>
      <c r="F166" s="16" t="s">
        <v>19</v>
      </c>
      <c r="G166" s="44">
        <f>VLOOKUP(B166,[1]一般性谈判!$B:$F,5,FALSE)</f>
        <v>2</v>
      </c>
      <c r="H166" s="19">
        <f>VLOOKUP(B166,[1]一般性谈判!$B:$G,6,FALSE)</f>
        <v>20</v>
      </c>
      <c r="I166" s="34">
        <f t="shared" si="0"/>
        <v>40</v>
      </c>
      <c r="J166" s="36" t="str">
        <f>VLOOKUP(B166,[1]一般性谈判!$B:$K,10,FALSE)</f>
        <v>NX70</v>
      </c>
      <c r="K166" s="19" t="s">
        <v>392</v>
      </c>
      <c r="L166" s="19" t="str">
        <f>VLOOKUP(B166,[1]一般性谈判!$B:$M,12,FALSE)</f>
        <v>新造</v>
      </c>
      <c r="M166" s="51" t="s">
        <v>23</v>
      </c>
      <c r="N166" s="36" t="s">
        <v>30</v>
      </c>
      <c r="O166" s="37"/>
    </row>
    <row r="167" s="3" customFormat="1" ht="30" customHeight="1" spans="1:15">
      <c r="A167" s="15">
        <v>165</v>
      </c>
      <c r="B167" s="46" t="s">
        <v>485</v>
      </c>
      <c r="C167" s="46" t="s">
        <v>486</v>
      </c>
      <c r="D167" s="48" t="s">
        <v>487</v>
      </c>
      <c r="E167" s="17"/>
      <c r="F167" s="16" t="s">
        <v>19</v>
      </c>
      <c r="G167" s="44">
        <f>VLOOKUP(B167,[1]一般性谈判!$B:$F,5,FALSE)</f>
        <v>2</v>
      </c>
      <c r="H167" s="19">
        <f>VLOOKUP(B167,[1]一般性谈判!$B:$G,6,FALSE)</f>
        <v>20</v>
      </c>
      <c r="I167" s="34">
        <f t="shared" si="0"/>
        <v>40</v>
      </c>
      <c r="J167" s="36" t="str">
        <f>VLOOKUP(B167,[1]一般性谈判!$B:$K,10,FALSE)</f>
        <v>NX70</v>
      </c>
      <c r="K167" s="19" t="s">
        <v>392</v>
      </c>
      <c r="L167" s="19" t="str">
        <f>VLOOKUP(B167,[1]一般性谈判!$B:$M,12,FALSE)</f>
        <v>新造</v>
      </c>
      <c r="M167" s="51" t="s">
        <v>23</v>
      </c>
      <c r="N167" s="36" t="s">
        <v>30</v>
      </c>
      <c r="O167" s="37"/>
    </row>
    <row r="168" s="3" customFormat="1" ht="30" customHeight="1" spans="1:15">
      <c r="A168" s="15">
        <v>166</v>
      </c>
      <c r="B168" s="46" t="s">
        <v>488</v>
      </c>
      <c r="C168" s="46" t="s">
        <v>489</v>
      </c>
      <c r="D168" s="48" t="s">
        <v>490</v>
      </c>
      <c r="E168" s="17"/>
      <c r="F168" s="16" t="s">
        <v>19</v>
      </c>
      <c r="G168" s="44">
        <f>VLOOKUP(B168,[1]一般性谈判!$B:$F,5,FALSE)</f>
        <v>2</v>
      </c>
      <c r="H168" s="19">
        <f>VLOOKUP(B168,[1]一般性谈判!$B:$G,6,FALSE)</f>
        <v>20</v>
      </c>
      <c r="I168" s="34">
        <f t="shared" si="0"/>
        <v>40</v>
      </c>
      <c r="J168" s="36" t="str">
        <f>VLOOKUP(B168,[1]一般性谈判!$B:$K,10,FALSE)</f>
        <v>NX70</v>
      </c>
      <c r="K168" s="19" t="s">
        <v>392</v>
      </c>
      <c r="L168" s="19" t="str">
        <f>VLOOKUP(B168,[1]一般性谈判!$B:$M,12,FALSE)</f>
        <v>新造</v>
      </c>
      <c r="M168" s="51" t="s">
        <v>23</v>
      </c>
      <c r="N168" s="36" t="s">
        <v>30</v>
      </c>
      <c r="O168" s="37"/>
    </row>
    <row r="169" s="3" customFormat="1" ht="30" customHeight="1" spans="1:15">
      <c r="A169" s="15">
        <v>167</v>
      </c>
      <c r="B169" s="46" t="s">
        <v>491</v>
      </c>
      <c r="C169" s="46" t="s">
        <v>492</v>
      </c>
      <c r="D169" s="48" t="s">
        <v>493</v>
      </c>
      <c r="E169" s="17"/>
      <c r="F169" s="16" t="s">
        <v>19</v>
      </c>
      <c r="G169" s="44">
        <f>VLOOKUP(B169,[1]一般性谈判!$B:$F,5,FALSE)</f>
        <v>2</v>
      </c>
      <c r="H169" s="19">
        <f>VLOOKUP(B169,[1]一般性谈判!$B:$G,6,FALSE)</f>
        <v>20</v>
      </c>
      <c r="I169" s="34">
        <f t="shared" si="0"/>
        <v>40</v>
      </c>
      <c r="J169" s="36" t="str">
        <f>VLOOKUP(B169,[1]一般性谈判!$B:$K,10,FALSE)</f>
        <v>NX70</v>
      </c>
      <c r="K169" s="19" t="s">
        <v>392</v>
      </c>
      <c r="L169" s="19" t="str">
        <f>VLOOKUP(B169,[1]一般性谈判!$B:$M,12,FALSE)</f>
        <v>新造</v>
      </c>
      <c r="M169" s="51" t="s">
        <v>23</v>
      </c>
      <c r="N169" s="36" t="s">
        <v>30</v>
      </c>
      <c r="O169" s="37"/>
    </row>
    <row r="170" s="3" customFormat="1" ht="30" customHeight="1" spans="1:15">
      <c r="A170" s="15">
        <v>168</v>
      </c>
      <c r="B170" s="46" t="s">
        <v>494</v>
      </c>
      <c r="C170" s="46" t="s">
        <v>495</v>
      </c>
      <c r="D170" s="48" t="s">
        <v>496</v>
      </c>
      <c r="E170" s="17"/>
      <c r="F170" s="16" t="s">
        <v>19</v>
      </c>
      <c r="G170" s="44">
        <f>VLOOKUP(B170,[1]一般性谈判!$B:$F,5,FALSE)</f>
        <v>2</v>
      </c>
      <c r="H170" s="19">
        <f>VLOOKUP(B170,[1]一般性谈判!$B:$G,6,FALSE)</f>
        <v>20</v>
      </c>
      <c r="I170" s="34">
        <f t="shared" si="0"/>
        <v>40</v>
      </c>
      <c r="J170" s="36" t="str">
        <f>VLOOKUP(B170,[1]一般性谈判!$B:$K,10,FALSE)</f>
        <v>NX70</v>
      </c>
      <c r="K170" s="19" t="s">
        <v>392</v>
      </c>
      <c r="L170" s="19" t="str">
        <f>VLOOKUP(B170,[1]一般性谈判!$B:$M,12,FALSE)</f>
        <v>新造</v>
      </c>
      <c r="M170" s="51" t="s">
        <v>23</v>
      </c>
      <c r="N170" s="36" t="s">
        <v>30</v>
      </c>
      <c r="O170" s="37"/>
    </row>
    <row r="171" s="3" customFormat="1" ht="30" customHeight="1" spans="1:15">
      <c r="A171" s="15">
        <v>169</v>
      </c>
      <c r="B171" s="46" t="s">
        <v>497</v>
      </c>
      <c r="C171" s="46" t="s">
        <v>498</v>
      </c>
      <c r="D171" s="48" t="s">
        <v>499</v>
      </c>
      <c r="E171" s="17"/>
      <c r="F171" s="16" t="s">
        <v>19</v>
      </c>
      <c r="G171" s="44">
        <f>VLOOKUP(B171,[1]一般性谈判!$B:$F,5,FALSE)</f>
        <v>2</v>
      </c>
      <c r="H171" s="19">
        <f>VLOOKUP(B171,[1]一般性谈判!$B:$G,6,FALSE)</f>
        <v>20</v>
      </c>
      <c r="I171" s="34">
        <f t="shared" si="0"/>
        <v>40</v>
      </c>
      <c r="J171" s="36" t="str">
        <f>VLOOKUP(B171,[1]一般性谈判!$B:$K,10,FALSE)</f>
        <v>NX70</v>
      </c>
      <c r="K171" s="19" t="s">
        <v>392</v>
      </c>
      <c r="L171" s="19" t="str">
        <f>VLOOKUP(B171,[1]一般性谈判!$B:$M,12,FALSE)</f>
        <v>新造</v>
      </c>
      <c r="M171" s="51" t="s">
        <v>23</v>
      </c>
      <c r="N171" s="36" t="s">
        <v>30</v>
      </c>
      <c r="O171" s="37"/>
    </row>
    <row r="172" s="3" customFormat="1" ht="30" customHeight="1" spans="1:15">
      <c r="A172" s="15">
        <v>170</v>
      </c>
      <c r="B172" s="47" t="s">
        <v>500</v>
      </c>
      <c r="C172" s="47" t="s">
        <v>501</v>
      </c>
      <c r="D172" s="47" t="s">
        <v>502</v>
      </c>
      <c r="E172" s="17"/>
      <c r="F172" s="16" t="s">
        <v>19</v>
      </c>
      <c r="G172" s="44">
        <f>VLOOKUP(B172,[1]一般性谈判!$B:$F,5,FALSE)</f>
        <v>2</v>
      </c>
      <c r="H172" s="19">
        <f>VLOOKUP(B172,[1]一般性谈判!$B:$G,6,FALSE)</f>
        <v>700</v>
      </c>
      <c r="I172" s="34">
        <f t="shared" si="0"/>
        <v>1400</v>
      </c>
      <c r="J172" s="36" t="str">
        <f>VLOOKUP(B172,[1]一般性谈判!$B:$K,10,FALSE)</f>
        <v>通用</v>
      </c>
      <c r="K172" s="19" t="s">
        <v>392</v>
      </c>
      <c r="L172" s="19" t="str">
        <f>VLOOKUP(B172,[1]一般性谈判!$B:$M,12,FALSE)</f>
        <v>新造</v>
      </c>
      <c r="M172" s="51" t="s">
        <v>23</v>
      </c>
      <c r="N172" s="19" t="str">
        <f>VLOOKUP(B172,[1]一般性谈判!$B:$O,14,FALSE)</f>
        <v>方式3</v>
      </c>
      <c r="O172" s="37"/>
    </row>
    <row r="173" s="3" customFormat="1" ht="30" customHeight="1" spans="1:15">
      <c r="A173" s="15">
        <v>171</v>
      </c>
      <c r="B173" s="47" t="s">
        <v>503</v>
      </c>
      <c r="C173" s="47" t="s">
        <v>504</v>
      </c>
      <c r="D173" s="47" t="s">
        <v>505</v>
      </c>
      <c r="E173" s="17"/>
      <c r="F173" s="16" t="s">
        <v>19</v>
      </c>
      <c r="G173" s="44">
        <f>VLOOKUP(B173,[1]一般性谈判!$B:$F,5,FALSE)</f>
        <v>8</v>
      </c>
      <c r="H173" s="19">
        <f>VLOOKUP(B173,[1]一般性谈判!$B:$G,6,FALSE)</f>
        <v>5000</v>
      </c>
      <c r="I173" s="34">
        <f t="shared" si="0"/>
        <v>40000</v>
      </c>
      <c r="J173" s="36" t="str">
        <f>VLOOKUP(B173,[1]一般性谈判!$B:$K,10,FALSE)</f>
        <v>通用</v>
      </c>
      <c r="K173" s="19" t="s">
        <v>392</v>
      </c>
      <c r="L173" s="19" t="str">
        <f>VLOOKUP(B173,[1]一般性谈判!$B:$M,12,FALSE)</f>
        <v>新造/检修</v>
      </c>
      <c r="M173" s="51" t="s">
        <v>23</v>
      </c>
      <c r="N173" s="19" t="str">
        <f>VLOOKUP(B173,[1]一般性谈判!$B:$O,14,FALSE)</f>
        <v>方式3</v>
      </c>
      <c r="O173" s="37"/>
    </row>
    <row r="174" s="3" customFormat="1" ht="30" customHeight="1" spans="1:15">
      <c r="A174" s="15">
        <v>172</v>
      </c>
      <c r="B174" s="47" t="s">
        <v>506</v>
      </c>
      <c r="C174" s="47" t="s">
        <v>507</v>
      </c>
      <c r="D174" s="47" t="s">
        <v>508</v>
      </c>
      <c r="E174" s="17"/>
      <c r="F174" s="16" t="s">
        <v>19</v>
      </c>
      <c r="G174" s="44">
        <f>VLOOKUP(B174,[1]一般性谈判!$B:$F,5,FALSE)</f>
        <v>2</v>
      </c>
      <c r="H174" s="19">
        <f>VLOOKUP(B174,[1]一般性谈判!$B:$G,6,FALSE)</f>
        <v>400</v>
      </c>
      <c r="I174" s="34">
        <f t="shared" si="0"/>
        <v>800</v>
      </c>
      <c r="J174" s="36" t="str">
        <f>VLOOKUP(B174,[1]一般性谈判!$B:$K,10,FALSE)</f>
        <v>NX70</v>
      </c>
      <c r="K174" s="19" t="s">
        <v>392</v>
      </c>
      <c r="L174" s="19" t="str">
        <f>VLOOKUP(B174,[1]一般性谈判!$B:$M,12,FALSE)</f>
        <v>检修</v>
      </c>
      <c r="M174" s="51" t="s">
        <v>23</v>
      </c>
      <c r="N174" s="19" t="str">
        <f>VLOOKUP(B174,[1]一般性谈判!$B:$O,14,FALSE)</f>
        <v>方式2</v>
      </c>
      <c r="O174" s="37"/>
    </row>
    <row r="175" s="3" customFormat="1" ht="30" customHeight="1" spans="1:15">
      <c r="A175" s="15">
        <v>173</v>
      </c>
      <c r="B175" s="46" t="s">
        <v>509</v>
      </c>
      <c r="C175" s="49" t="s">
        <v>510</v>
      </c>
      <c r="D175" s="49" t="s">
        <v>511</v>
      </c>
      <c r="E175" s="17"/>
      <c r="F175" s="16" t="s">
        <v>19</v>
      </c>
      <c r="G175" s="44">
        <f>VLOOKUP(B175,[1]一般性谈判!$B:$F,5,FALSE)</f>
        <v>4</v>
      </c>
      <c r="H175" s="19">
        <f>VLOOKUP(B175,[1]一般性谈判!$B:$G,6,FALSE)</f>
        <v>25</v>
      </c>
      <c r="I175" s="34">
        <f t="shared" si="0"/>
        <v>100</v>
      </c>
      <c r="J175" s="36" t="str">
        <f>VLOOKUP(B175,[1]一般性谈判!$B:$K,10,FALSE)</f>
        <v>N30</v>
      </c>
      <c r="K175" s="19" t="s">
        <v>392</v>
      </c>
      <c r="L175" s="19" t="str">
        <f>VLOOKUP(B175,[1]一般性谈判!$B:$M,12,FALSE)</f>
        <v>检修</v>
      </c>
      <c r="M175" s="51" t="s">
        <v>23</v>
      </c>
      <c r="N175" s="19" t="str">
        <f>VLOOKUP(B175,[1]一般性谈判!$B:$O,14,FALSE)</f>
        <v>方式2</v>
      </c>
      <c r="O175" s="37"/>
    </row>
    <row r="176" s="3" customFormat="1" ht="30" customHeight="1" spans="1:15">
      <c r="A176" s="15">
        <v>174</v>
      </c>
      <c r="B176" s="46" t="s">
        <v>512</v>
      </c>
      <c r="C176" s="49" t="s">
        <v>513</v>
      </c>
      <c r="D176" s="49" t="s">
        <v>514</v>
      </c>
      <c r="E176" s="17"/>
      <c r="F176" s="16" t="s">
        <v>19</v>
      </c>
      <c r="G176" s="44">
        <f>VLOOKUP(B176,[1]一般性谈判!$B:$F,5,FALSE)</f>
        <v>8</v>
      </c>
      <c r="H176" s="19">
        <f>VLOOKUP(B176,[1]一般性谈判!$B:$G,6,FALSE)</f>
        <v>5000</v>
      </c>
      <c r="I176" s="34">
        <f t="shared" si="0"/>
        <v>40000</v>
      </c>
      <c r="J176" s="36" t="str">
        <f>VLOOKUP(B176,[1]一般性谈判!$B:$K,10,FALSE)</f>
        <v>通用</v>
      </c>
      <c r="K176" s="19" t="s">
        <v>392</v>
      </c>
      <c r="L176" s="19" t="str">
        <f>VLOOKUP(B176,[1]一般性谈判!$B:$M,12,FALSE)</f>
        <v>检修</v>
      </c>
      <c r="M176" s="51" t="s">
        <v>23</v>
      </c>
      <c r="N176" s="19" t="str">
        <f>VLOOKUP(B176,[1]一般性谈判!$B:$O,14,FALSE)</f>
        <v>方式3</v>
      </c>
      <c r="O176" s="37"/>
    </row>
    <row r="177" s="3" customFormat="1" ht="30" customHeight="1" spans="1:15">
      <c r="A177" s="15">
        <v>175</v>
      </c>
      <c r="B177" s="46" t="s">
        <v>515</v>
      </c>
      <c r="C177" s="49" t="s">
        <v>516</v>
      </c>
      <c r="D177" s="49" t="s">
        <v>517</v>
      </c>
      <c r="E177" s="17"/>
      <c r="F177" s="16" t="s">
        <v>19</v>
      </c>
      <c r="G177" s="44">
        <f>VLOOKUP(B177,[1]一般性谈判!$B:$F,5,FALSE)</f>
        <v>8</v>
      </c>
      <c r="H177" s="19">
        <f>VLOOKUP(B177,[1]一般性谈判!$B:$G,6,FALSE)</f>
        <v>750</v>
      </c>
      <c r="I177" s="34">
        <f t="shared" si="0"/>
        <v>6000</v>
      </c>
      <c r="J177" s="36" t="str">
        <f>VLOOKUP(B177,[1]一般性谈判!$B:$K,10,FALSE)</f>
        <v>通用</v>
      </c>
      <c r="K177" s="19" t="s">
        <v>392</v>
      </c>
      <c r="L177" s="19" t="str">
        <f>VLOOKUP(B177,[1]一般性谈判!$B:$M,12,FALSE)</f>
        <v>检修</v>
      </c>
      <c r="M177" s="51" t="s">
        <v>23</v>
      </c>
      <c r="N177" s="19" t="str">
        <f>VLOOKUP(B177,[1]一般性谈判!$B:$O,14,FALSE)</f>
        <v>方式2</v>
      </c>
      <c r="O177" s="37"/>
    </row>
    <row r="178" s="3" customFormat="1" ht="30" customHeight="1" spans="1:15">
      <c r="A178" s="15">
        <v>176</v>
      </c>
      <c r="B178" s="46" t="s">
        <v>518</v>
      </c>
      <c r="C178" s="49" t="s">
        <v>519</v>
      </c>
      <c r="D178" s="49" t="s">
        <v>517</v>
      </c>
      <c r="E178" s="17"/>
      <c r="F178" s="16" t="s">
        <v>19</v>
      </c>
      <c r="G178" s="44">
        <f>VLOOKUP(B178,[1]一般性谈判!$B:$F,5,FALSE)</f>
        <v>8</v>
      </c>
      <c r="H178" s="19">
        <f>VLOOKUP(B178,[1]一般性谈判!$B:$G,6,FALSE)</f>
        <v>750</v>
      </c>
      <c r="I178" s="34">
        <f t="shared" si="0"/>
        <v>6000</v>
      </c>
      <c r="J178" s="36" t="str">
        <f>VLOOKUP(B178,[1]一般性谈判!$B:$K,10,FALSE)</f>
        <v>通用</v>
      </c>
      <c r="K178" s="19" t="s">
        <v>392</v>
      </c>
      <c r="L178" s="19" t="str">
        <f>VLOOKUP(B178,[1]一般性谈判!$B:$M,12,FALSE)</f>
        <v>检修</v>
      </c>
      <c r="M178" s="51" t="s">
        <v>23</v>
      </c>
      <c r="N178" s="19" t="str">
        <f>VLOOKUP(B178,[1]一般性谈判!$B:$O,14,FALSE)</f>
        <v>方式2</v>
      </c>
      <c r="O178" s="37"/>
    </row>
    <row r="179" s="3" customFormat="1" ht="30" customHeight="1" spans="1:15">
      <c r="A179" s="15">
        <v>177</v>
      </c>
      <c r="B179" s="46" t="s">
        <v>520</v>
      </c>
      <c r="C179" s="49" t="s">
        <v>521</v>
      </c>
      <c r="D179" s="49" t="s">
        <v>522</v>
      </c>
      <c r="E179" s="17"/>
      <c r="F179" s="16" t="s">
        <v>19</v>
      </c>
      <c r="G179" s="53">
        <v>2</v>
      </c>
      <c r="H179" s="53">
        <v>25</v>
      </c>
      <c r="I179" s="51">
        <v>50</v>
      </c>
      <c r="J179" s="36" t="str">
        <f>VLOOKUP(B179,[1]一般性谈判!$B:$K,10,FALSE)</f>
        <v>通用</v>
      </c>
      <c r="K179" s="19" t="s">
        <v>392</v>
      </c>
      <c r="L179" s="19" t="str">
        <f>VLOOKUP(B179,[1]一般性谈判!$B:$M,12,FALSE)</f>
        <v>检修</v>
      </c>
      <c r="M179" s="51" t="s">
        <v>23</v>
      </c>
      <c r="N179" s="19" t="str">
        <f>VLOOKUP(B179,[1]一般性谈判!$B:$O,14,FALSE)</f>
        <v>方式2</v>
      </c>
      <c r="O179" s="37"/>
    </row>
    <row r="180" s="3" customFormat="1" ht="30" customHeight="1" spans="1:15">
      <c r="A180" s="15">
        <v>178</v>
      </c>
      <c r="B180" s="46" t="s">
        <v>523</v>
      </c>
      <c r="C180" s="49" t="s">
        <v>524</v>
      </c>
      <c r="D180" s="49" t="s">
        <v>525</v>
      </c>
      <c r="E180" s="17"/>
      <c r="F180" s="16" t="s">
        <v>19</v>
      </c>
      <c r="G180" s="53">
        <v>2</v>
      </c>
      <c r="H180" s="53">
        <v>50</v>
      </c>
      <c r="I180" s="51">
        <v>100</v>
      </c>
      <c r="J180" s="36" t="str">
        <f>VLOOKUP(B180,[1]一般性谈判!$B:$K,10,FALSE)</f>
        <v>通用</v>
      </c>
      <c r="K180" s="19" t="s">
        <v>392</v>
      </c>
      <c r="L180" s="19" t="str">
        <f>VLOOKUP(B180,[1]一般性谈判!$B:$M,12,FALSE)</f>
        <v>新造/检修</v>
      </c>
      <c r="M180" s="51" t="s">
        <v>23</v>
      </c>
      <c r="N180" s="19" t="str">
        <f>VLOOKUP(B180,[1]一般性谈判!$B:$O,14,FALSE)</f>
        <v>方式3</v>
      </c>
      <c r="O180" s="37"/>
    </row>
    <row r="181" s="3" customFormat="1" ht="30" customHeight="1" spans="1:15">
      <c r="A181" s="15">
        <v>179</v>
      </c>
      <c r="B181" s="18" t="s">
        <v>526</v>
      </c>
      <c r="C181" s="16" t="s">
        <v>527</v>
      </c>
      <c r="D181" s="16" t="s">
        <v>528</v>
      </c>
      <c r="E181" s="19"/>
      <c r="F181" s="16" t="s">
        <v>19</v>
      </c>
      <c r="G181" s="53">
        <v>8</v>
      </c>
      <c r="H181" s="53">
        <v>50</v>
      </c>
      <c r="I181" s="89">
        <v>400</v>
      </c>
      <c r="J181" s="34" t="str">
        <f>VLOOKUP(B181,[1]一般性谈判!$B:$K,10,FALSE)</f>
        <v>通用</v>
      </c>
      <c r="K181" s="19" t="s">
        <v>392</v>
      </c>
      <c r="L181" s="19" t="str">
        <f>VLOOKUP(B181,[1]一般性谈判!$B:$M,12,FALSE)</f>
        <v>检修</v>
      </c>
      <c r="M181" s="89" t="s">
        <v>23</v>
      </c>
      <c r="N181" s="19" t="str">
        <f>VLOOKUP(B181,[1]一般性谈判!$B:$O,14,FALSE)</f>
        <v>方式3</v>
      </c>
      <c r="O181" s="37"/>
    </row>
    <row r="182" s="3" customFormat="1" ht="30" customHeight="1" spans="1:15">
      <c r="A182" s="15">
        <v>180</v>
      </c>
      <c r="B182" s="18" t="s">
        <v>529</v>
      </c>
      <c r="C182" s="16" t="s">
        <v>530</v>
      </c>
      <c r="D182" s="16" t="s">
        <v>531</v>
      </c>
      <c r="E182" s="19"/>
      <c r="F182" s="16" t="s">
        <v>19</v>
      </c>
      <c r="G182" s="53">
        <v>8</v>
      </c>
      <c r="H182" s="53">
        <v>100</v>
      </c>
      <c r="I182" s="89">
        <v>800</v>
      </c>
      <c r="J182" s="34" t="str">
        <f>VLOOKUP(B182,[1]一般性谈判!$B:$K,10,FALSE)</f>
        <v>通用</v>
      </c>
      <c r="K182" s="19" t="s">
        <v>392</v>
      </c>
      <c r="L182" s="19" t="str">
        <f>VLOOKUP(B182,[1]一般性谈判!$B:$M,12,FALSE)</f>
        <v>检修</v>
      </c>
      <c r="M182" s="89" t="s">
        <v>23</v>
      </c>
      <c r="N182" s="19" t="str">
        <f>VLOOKUP(B182,[1]一般性谈判!$B:$O,14,FALSE)</f>
        <v>方式3</v>
      </c>
      <c r="O182" s="37"/>
    </row>
    <row r="183" s="3" customFormat="1" ht="30" customHeight="1" spans="1:15">
      <c r="A183" s="15">
        <v>181</v>
      </c>
      <c r="B183" s="32" t="s">
        <v>532</v>
      </c>
      <c r="C183" s="32" t="s">
        <v>533</v>
      </c>
      <c r="D183" s="32" t="s">
        <v>534</v>
      </c>
      <c r="E183" s="19"/>
      <c r="F183" s="16" t="s">
        <v>19</v>
      </c>
      <c r="G183" s="53">
        <v>8</v>
      </c>
      <c r="H183" s="53">
        <v>100</v>
      </c>
      <c r="I183" s="89">
        <v>800</v>
      </c>
      <c r="J183" s="34" t="str">
        <f>VLOOKUP(B183,[1]一般性谈判!$B:$K,10,FALSE)</f>
        <v>通用</v>
      </c>
      <c r="K183" s="19" t="s">
        <v>392</v>
      </c>
      <c r="L183" s="19" t="str">
        <f>VLOOKUP(B183,[1]一般性谈判!$B:$M,12,FALSE)</f>
        <v>新造</v>
      </c>
      <c r="M183" s="89" t="s">
        <v>29</v>
      </c>
      <c r="N183" s="19" t="str">
        <f>VLOOKUP(B183,[1]一般性谈判!$B:$O,14,FALSE)</f>
        <v>方式3</v>
      </c>
      <c r="O183" s="37"/>
    </row>
    <row r="184" s="3" customFormat="1" ht="30" customHeight="1" spans="1:15">
      <c r="A184" s="15">
        <v>182</v>
      </c>
      <c r="B184" s="18" t="s">
        <v>535</v>
      </c>
      <c r="C184" s="16" t="s">
        <v>536</v>
      </c>
      <c r="D184" s="16" t="s">
        <v>537</v>
      </c>
      <c r="E184" s="19"/>
      <c r="F184" s="16" t="s">
        <v>19</v>
      </c>
      <c r="G184" s="53">
        <v>4</v>
      </c>
      <c r="H184" s="53">
        <v>25</v>
      </c>
      <c r="I184" s="89">
        <v>100</v>
      </c>
      <c r="J184" s="34" t="str">
        <f>VLOOKUP(B184,[1]一般性谈判!$B:$K,10,FALSE)</f>
        <v>通用</v>
      </c>
      <c r="K184" s="19" t="s">
        <v>392</v>
      </c>
      <c r="L184" s="19" t="str">
        <f>VLOOKUP(B184,[1]一般性谈判!$B:$M,12,FALSE)</f>
        <v>新造/检修</v>
      </c>
      <c r="M184" s="89" t="s">
        <v>23</v>
      </c>
      <c r="N184" s="19" t="str">
        <f>VLOOKUP(B184,[1]一般性谈判!$B:$O,14,FALSE)</f>
        <v>方式2</v>
      </c>
      <c r="O184" s="37"/>
    </row>
    <row r="185" s="3" customFormat="1" ht="30" customHeight="1" spans="1:15">
      <c r="A185" s="15">
        <v>183</v>
      </c>
      <c r="B185" s="18" t="s">
        <v>538</v>
      </c>
      <c r="C185" s="16" t="s">
        <v>539</v>
      </c>
      <c r="D185" s="16" t="s">
        <v>537</v>
      </c>
      <c r="E185" s="19"/>
      <c r="F185" s="16" t="s">
        <v>19</v>
      </c>
      <c r="G185" s="53">
        <v>4</v>
      </c>
      <c r="H185" s="53">
        <v>25</v>
      </c>
      <c r="I185" s="89">
        <v>100</v>
      </c>
      <c r="J185" s="34" t="str">
        <f>VLOOKUP(B185,[1]一般性谈判!$B:$K,10,FALSE)</f>
        <v>通用</v>
      </c>
      <c r="K185" s="19" t="s">
        <v>392</v>
      </c>
      <c r="L185" s="19" t="str">
        <f>VLOOKUP(B185,[1]一般性谈判!$B:$M,12,FALSE)</f>
        <v>新造/检修</v>
      </c>
      <c r="M185" s="89" t="s">
        <v>23</v>
      </c>
      <c r="N185" s="19" t="str">
        <f>VLOOKUP(B185,[1]一般性谈判!$B:$O,14,FALSE)</f>
        <v>方式2</v>
      </c>
      <c r="O185" s="37"/>
    </row>
    <row r="186" s="3" customFormat="1" ht="30" customHeight="1" spans="1:15">
      <c r="A186" s="15">
        <v>184</v>
      </c>
      <c r="B186" s="18" t="s">
        <v>540</v>
      </c>
      <c r="C186" s="16" t="s">
        <v>541</v>
      </c>
      <c r="D186" s="16" t="s">
        <v>537</v>
      </c>
      <c r="E186" s="19"/>
      <c r="F186" s="16" t="s">
        <v>19</v>
      </c>
      <c r="G186" s="53">
        <v>8</v>
      </c>
      <c r="H186" s="53">
        <v>25</v>
      </c>
      <c r="I186" s="25">
        <v>200</v>
      </c>
      <c r="J186" s="34" t="str">
        <f>VLOOKUP(B186,[1]一般性谈判!$B:$K,10,FALSE)</f>
        <v>通用</v>
      </c>
      <c r="K186" s="19" t="s">
        <v>392</v>
      </c>
      <c r="L186" s="19" t="str">
        <f>VLOOKUP(B186,[1]一般性谈判!$B:$M,12,FALSE)</f>
        <v>新造/检修</v>
      </c>
      <c r="M186" s="89" t="s">
        <v>23</v>
      </c>
      <c r="N186" s="19" t="str">
        <f>VLOOKUP(B186,[1]一般性谈判!$B:$O,14,FALSE)</f>
        <v>方式2</v>
      </c>
      <c r="O186" s="37"/>
    </row>
    <row r="187" s="3" customFormat="1" ht="30" customHeight="1" spans="1:15">
      <c r="A187" s="15">
        <v>185</v>
      </c>
      <c r="B187" s="62" t="s">
        <v>542</v>
      </c>
      <c r="C187" s="62" t="s">
        <v>543</v>
      </c>
      <c r="D187" s="63" t="s">
        <v>544</v>
      </c>
      <c r="E187" s="64"/>
      <c r="F187" s="65" t="s">
        <v>19</v>
      </c>
      <c r="G187" s="66">
        <v>8</v>
      </c>
      <c r="H187" s="66">
        <v>25</v>
      </c>
      <c r="I187" s="93">
        <v>200</v>
      </c>
      <c r="J187" s="72" t="str">
        <f>VLOOKUP(B187,[1]一般性谈判!$B:$K,10,FALSE)</f>
        <v>通用</v>
      </c>
      <c r="K187" s="64" t="s">
        <v>392</v>
      </c>
      <c r="L187" s="64" t="str">
        <f>VLOOKUP(B187,[1]一般性谈判!$B:$M,12,FALSE)</f>
        <v>新造/检修</v>
      </c>
      <c r="M187" s="94" t="s">
        <v>23</v>
      </c>
      <c r="N187" s="19" t="str">
        <f>VLOOKUP(B187,[1]一般性谈判!$B:$O,14,FALSE)</f>
        <v>方式2</v>
      </c>
      <c r="O187" s="95"/>
    </row>
    <row r="188" s="3" customFormat="1" ht="30" customHeight="1" spans="1:15">
      <c r="A188" s="15">
        <v>186</v>
      </c>
      <c r="B188" s="16" t="s">
        <v>545</v>
      </c>
      <c r="C188" s="16" t="s">
        <v>546</v>
      </c>
      <c r="D188" s="18" t="s">
        <v>547</v>
      </c>
      <c r="E188" s="19"/>
      <c r="F188" s="16" t="s">
        <v>19</v>
      </c>
      <c r="G188" s="53">
        <v>8</v>
      </c>
      <c r="H188" s="53">
        <v>100</v>
      </c>
      <c r="I188" s="25">
        <v>800</v>
      </c>
      <c r="J188" s="34" t="str">
        <f>VLOOKUP(B188,[1]一般性谈判!$B:$K,10,FALSE)</f>
        <v>KM70</v>
      </c>
      <c r="K188" s="19" t="s">
        <v>392</v>
      </c>
      <c r="L188" s="19" t="str">
        <f>VLOOKUP(B188,[1]一般性谈判!$B:$M,12,FALSE)</f>
        <v>新造/检修</v>
      </c>
      <c r="M188" s="89" t="s">
        <v>23</v>
      </c>
      <c r="N188" s="34" t="s">
        <v>30</v>
      </c>
      <c r="O188" s="37"/>
    </row>
    <row r="189" s="3" customFormat="1" ht="30" customHeight="1" spans="1:15">
      <c r="A189" s="15">
        <v>187</v>
      </c>
      <c r="B189" s="16" t="s">
        <v>548</v>
      </c>
      <c r="C189" s="16" t="s">
        <v>549</v>
      </c>
      <c r="D189" s="67" t="s">
        <v>550</v>
      </c>
      <c r="E189" s="19"/>
      <c r="F189" s="16" t="s">
        <v>19</v>
      </c>
      <c r="G189" s="53">
        <v>2</v>
      </c>
      <c r="H189" s="53">
        <v>50</v>
      </c>
      <c r="I189" s="25">
        <v>100</v>
      </c>
      <c r="J189" s="34" t="str">
        <f>VLOOKUP(B189,[1]一般性谈判!$B:$K,10,FALSE)</f>
        <v>K13/作业车</v>
      </c>
      <c r="K189" s="19" t="s">
        <v>392</v>
      </c>
      <c r="L189" s="19" t="str">
        <f>VLOOKUP(B189,[1]一般性谈判!$B:$M,12,FALSE)</f>
        <v>新造/检修</v>
      </c>
      <c r="M189" s="89" t="s">
        <v>23</v>
      </c>
      <c r="N189" s="19" t="str">
        <f>VLOOKUP(B189,[1]一般性谈判!$B:$O,14,FALSE)</f>
        <v>方式2</v>
      </c>
      <c r="O189" s="37"/>
    </row>
    <row r="190" s="3" customFormat="1" ht="30" customHeight="1" spans="1:15">
      <c r="A190" s="15">
        <v>188</v>
      </c>
      <c r="B190" s="18" t="s">
        <v>551</v>
      </c>
      <c r="C190" s="16" t="s">
        <v>552</v>
      </c>
      <c r="D190" s="68" t="s">
        <v>553</v>
      </c>
      <c r="E190" s="19"/>
      <c r="F190" s="16" t="s">
        <v>19</v>
      </c>
      <c r="G190" s="53">
        <v>2</v>
      </c>
      <c r="H190" s="53">
        <v>50</v>
      </c>
      <c r="I190" s="25">
        <v>100</v>
      </c>
      <c r="J190" s="34" t="str">
        <f>VLOOKUP(B190,[1]一般性谈判!$B:$K,10,FALSE)</f>
        <v>作业车</v>
      </c>
      <c r="K190" s="19" t="s">
        <v>392</v>
      </c>
      <c r="L190" s="19" t="str">
        <f>VLOOKUP(B190,[1]一般性谈判!$B:$M,12,FALSE)</f>
        <v>新造</v>
      </c>
      <c r="M190" s="89" t="s">
        <v>23</v>
      </c>
      <c r="N190" s="34" t="s">
        <v>30</v>
      </c>
      <c r="O190" s="37"/>
    </row>
    <row r="191" s="3" customFormat="1" ht="30" customHeight="1" spans="1:15">
      <c r="A191" s="15">
        <v>189</v>
      </c>
      <c r="B191" s="18" t="s">
        <v>554</v>
      </c>
      <c r="C191" s="16" t="s">
        <v>552</v>
      </c>
      <c r="D191" s="16" t="s">
        <v>555</v>
      </c>
      <c r="E191" s="19"/>
      <c r="F191" s="16" t="s">
        <v>19</v>
      </c>
      <c r="G191" s="53">
        <v>8</v>
      </c>
      <c r="H191" s="53">
        <v>100</v>
      </c>
      <c r="I191" s="25">
        <v>800</v>
      </c>
      <c r="J191" s="34" t="str">
        <f>VLOOKUP(B191,[1]一般性谈判!$B:$K,10,FALSE)</f>
        <v>作业车</v>
      </c>
      <c r="K191" s="19" t="s">
        <v>392</v>
      </c>
      <c r="L191" s="19" t="str">
        <f>VLOOKUP(B191,[1]一般性谈判!$B:$M,12,FALSE)</f>
        <v>新造</v>
      </c>
      <c r="M191" s="89" t="s">
        <v>23</v>
      </c>
      <c r="N191" s="34" t="s">
        <v>30</v>
      </c>
      <c r="O191" s="37"/>
    </row>
    <row r="192" s="3" customFormat="1" ht="30" customHeight="1" spans="1:15">
      <c r="A192" s="15">
        <v>190</v>
      </c>
      <c r="B192" s="18" t="s">
        <v>556</v>
      </c>
      <c r="C192" s="16" t="s">
        <v>557</v>
      </c>
      <c r="D192" s="16" t="s">
        <v>558</v>
      </c>
      <c r="E192" s="19"/>
      <c r="F192" s="16" t="s">
        <v>19</v>
      </c>
      <c r="G192" s="69">
        <f>VLOOKUP(B192,[1]一般性谈判!$B:$F,5,FALSE)</f>
        <v>4</v>
      </c>
      <c r="H192" s="19">
        <f>VLOOKUP(B192,[1]一般性谈判!$B:$G,6,FALSE)</f>
        <v>10</v>
      </c>
      <c r="I192" s="34">
        <f t="shared" ref="I192:I199" si="1">H192*G192</f>
        <v>40</v>
      </c>
      <c r="J192" s="34" t="str">
        <f>VLOOKUP(B192,[1]一般性谈判!$B:$K,10,FALSE)</f>
        <v>作业车</v>
      </c>
      <c r="K192" s="19" t="s">
        <v>392</v>
      </c>
      <c r="L192" s="19" t="str">
        <f>VLOOKUP(B192,[1]一般性谈判!$B:$M,12,FALSE)</f>
        <v>新造</v>
      </c>
      <c r="M192" s="89" t="s">
        <v>23</v>
      </c>
      <c r="N192" s="34" t="s">
        <v>30</v>
      </c>
      <c r="O192" s="37"/>
    </row>
    <row r="193" s="3" customFormat="1" ht="30" customHeight="1" spans="1:15">
      <c r="A193" s="15">
        <v>191</v>
      </c>
      <c r="B193" s="16" t="s">
        <v>559</v>
      </c>
      <c r="C193" s="16" t="s">
        <v>560</v>
      </c>
      <c r="D193" s="16" t="s">
        <v>561</v>
      </c>
      <c r="E193" s="19"/>
      <c r="F193" s="16" t="s">
        <v>19</v>
      </c>
      <c r="G193" s="69">
        <f>VLOOKUP(B193,[1]一般性谈判!$B:$F,5,FALSE)</f>
        <v>2</v>
      </c>
      <c r="H193" s="19">
        <f>VLOOKUP(B193,[1]一般性谈判!$B:$G,6,FALSE)</f>
        <v>5</v>
      </c>
      <c r="I193" s="34">
        <f t="shared" si="1"/>
        <v>10</v>
      </c>
      <c r="J193" s="34" t="str">
        <f>VLOOKUP(B193,[1]一般性谈判!$B:$K,10,FALSE)</f>
        <v>作业车</v>
      </c>
      <c r="K193" s="19" t="s">
        <v>392</v>
      </c>
      <c r="L193" s="19" t="str">
        <f>VLOOKUP(B193,[1]一般性谈判!$B:$M,12,FALSE)</f>
        <v>新造</v>
      </c>
      <c r="M193" s="89" t="s">
        <v>23</v>
      </c>
      <c r="N193" s="34" t="s">
        <v>30</v>
      </c>
      <c r="O193" s="37"/>
    </row>
    <row r="194" s="3" customFormat="1" ht="30" customHeight="1" spans="1:15">
      <c r="A194" s="15">
        <v>192</v>
      </c>
      <c r="B194" s="18" t="s">
        <v>562</v>
      </c>
      <c r="C194" s="16" t="s">
        <v>563</v>
      </c>
      <c r="D194" s="16" t="s">
        <v>564</v>
      </c>
      <c r="E194" s="19"/>
      <c r="F194" s="16" t="s">
        <v>19</v>
      </c>
      <c r="G194" s="69">
        <v>2</v>
      </c>
      <c r="H194" s="19">
        <v>3</v>
      </c>
      <c r="I194" s="34">
        <f t="shared" si="1"/>
        <v>6</v>
      </c>
      <c r="J194" s="34" t="s">
        <v>565</v>
      </c>
      <c r="K194" s="19" t="s">
        <v>392</v>
      </c>
      <c r="L194" s="19" t="s">
        <v>566</v>
      </c>
      <c r="M194" s="89" t="s">
        <v>23</v>
      </c>
      <c r="N194" s="34" t="s">
        <v>30</v>
      </c>
      <c r="O194" s="37"/>
    </row>
    <row r="195" s="3" customFormat="1" ht="30" customHeight="1" spans="1:15">
      <c r="A195" s="15">
        <v>193</v>
      </c>
      <c r="B195" s="18" t="s">
        <v>567</v>
      </c>
      <c r="C195" s="16" t="s">
        <v>563</v>
      </c>
      <c r="D195" s="16" t="s">
        <v>568</v>
      </c>
      <c r="E195" s="19"/>
      <c r="F195" s="16" t="s">
        <v>19</v>
      </c>
      <c r="G195" s="69">
        <f>VLOOKUP(B195,[1]一般性谈判!$B:$F,5,FALSE)</f>
        <v>4</v>
      </c>
      <c r="H195" s="19">
        <f>VLOOKUP(B195,[1]一般性谈判!$B:$G,6,FALSE)</f>
        <v>5</v>
      </c>
      <c r="I195" s="34">
        <f t="shared" si="1"/>
        <v>20</v>
      </c>
      <c r="J195" s="34" t="str">
        <f>VLOOKUP(B195,[1]一般性谈判!$B:$K,10,FALSE)</f>
        <v>作业车</v>
      </c>
      <c r="K195" s="19" t="s">
        <v>392</v>
      </c>
      <c r="L195" s="19" t="str">
        <f>VLOOKUP(B195,[1]一般性谈判!$B:$M,12,FALSE)</f>
        <v>新造</v>
      </c>
      <c r="M195" s="89" t="s">
        <v>23</v>
      </c>
      <c r="N195" s="34" t="s">
        <v>30</v>
      </c>
      <c r="O195" s="37"/>
    </row>
    <row r="196" s="3" customFormat="1" ht="30" customHeight="1" spans="1:15">
      <c r="A196" s="15">
        <v>194</v>
      </c>
      <c r="B196" s="18" t="s">
        <v>569</v>
      </c>
      <c r="C196" s="16" t="s">
        <v>570</v>
      </c>
      <c r="D196" s="16" t="s">
        <v>571</v>
      </c>
      <c r="E196" s="19"/>
      <c r="F196" s="16" t="s">
        <v>19</v>
      </c>
      <c r="G196" s="69">
        <f>VLOOKUP(B196,[1]一般性谈判!$B:$F,5,FALSE)</f>
        <v>2</v>
      </c>
      <c r="H196" s="19">
        <f>VLOOKUP(B196,[1]一般性谈判!$B:$G,6,FALSE)</f>
        <v>5</v>
      </c>
      <c r="I196" s="34">
        <f t="shared" si="1"/>
        <v>10</v>
      </c>
      <c r="J196" s="34" t="str">
        <f>VLOOKUP(B196,[1]一般性谈判!$B:$K,10,FALSE)</f>
        <v>作业车</v>
      </c>
      <c r="K196" s="19" t="s">
        <v>392</v>
      </c>
      <c r="L196" s="19" t="str">
        <f>VLOOKUP(B196,[1]一般性谈判!$B:$M,12,FALSE)</f>
        <v>新造</v>
      </c>
      <c r="M196" s="89" t="s">
        <v>23</v>
      </c>
      <c r="N196" s="34" t="s">
        <v>30</v>
      </c>
      <c r="O196" s="37"/>
    </row>
    <row r="197" s="3" customFormat="1" ht="30" customHeight="1" spans="1:15">
      <c r="A197" s="15">
        <v>195</v>
      </c>
      <c r="B197" s="18" t="s">
        <v>572</v>
      </c>
      <c r="C197" s="18" t="s">
        <v>573</v>
      </c>
      <c r="D197" s="18" t="s">
        <v>574</v>
      </c>
      <c r="E197" s="19"/>
      <c r="F197" s="16" t="s">
        <v>19</v>
      </c>
      <c r="G197" s="69">
        <f>VLOOKUP(B197,[1]一般性谈判!$B:$F,5,FALSE)</f>
        <v>4</v>
      </c>
      <c r="H197" s="19">
        <f>VLOOKUP(B197,[1]一般性谈判!$B:$G,6,FALSE)</f>
        <v>100</v>
      </c>
      <c r="I197" s="34">
        <f t="shared" si="1"/>
        <v>400</v>
      </c>
      <c r="J197" s="34" t="s">
        <v>575</v>
      </c>
      <c r="K197" s="19" t="s">
        <v>392</v>
      </c>
      <c r="L197" s="19" t="str">
        <f>VLOOKUP(B197,[1]一般性谈判!$B:$M,12,FALSE)</f>
        <v>新造</v>
      </c>
      <c r="M197" s="105" t="s">
        <v>23</v>
      </c>
      <c r="N197" s="34" t="s">
        <v>30</v>
      </c>
      <c r="O197" s="37"/>
    </row>
    <row r="198" s="3" customFormat="1" ht="30" customHeight="1" spans="1:15">
      <c r="A198" s="15">
        <v>196</v>
      </c>
      <c r="B198" s="18" t="s">
        <v>576</v>
      </c>
      <c r="C198" s="34" t="s">
        <v>577</v>
      </c>
      <c r="D198" s="18" t="s">
        <v>578</v>
      </c>
      <c r="E198" s="19"/>
      <c r="F198" s="16" t="s">
        <v>19</v>
      </c>
      <c r="G198" s="69">
        <f>VLOOKUP(B198,[1]一般性谈判!$B:$F,5,FALSE)</f>
        <v>4</v>
      </c>
      <c r="H198" s="19">
        <f>VLOOKUP(B198,[1]一般性谈判!$B:$G,6,FALSE)</f>
        <v>100</v>
      </c>
      <c r="I198" s="34">
        <f t="shared" si="1"/>
        <v>400</v>
      </c>
      <c r="J198" s="34" t="s">
        <v>579</v>
      </c>
      <c r="K198" s="19" t="s">
        <v>392</v>
      </c>
      <c r="L198" s="19" t="str">
        <f>VLOOKUP(B198,[1]一般性谈判!$B:$M,12,FALSE)</f>
        <v>新造</v>
      </c>
      <c r="M198" s="45" t="s">
        <v>23</v>
      </c>
      <c r="N198" s="34" t="s">
        <v>30</v>
      </c>
      <c r="O198" s="37"/>
    </row>
    <row r="199" s="3" customFormat="1" ht="30" customHeight="1" spans="1:15">
      <c r="A199" s="15">
        <v>197</v>
      </c>
      <c r="B199" s="74" t="s">
        <v>580</v>
      </c>
      <c r="C199" s="75" t="s">
        <v>454</v>
      </c>
      <c r="D199" s="74" t="s">
        <v>581</v>
      </c>
      <c r="E199" s="76"/>
      <c r="F199" s="21" t="s">
        <v>19</v>
      </c>
      <c r="G199" s="77">
        <f>VLOOKUP(B199,[1]一般性谈判!$B:$F,5,FALSE)</f>
        <v>4</v>
      </c>
      <c r="H199" s="58">
        <f>VLOOKUP(B199,[1]一般性谈判!$B:$G,6,FALSE)</f>
        <v>1</v>
      </c>
      <c r="I199" s="91">
        <f t="shared" si="1"/>
        <v>4</v>
      </c>
      <c r="J199" s="98" t="s">
        <v>582</v>
      </c>
      <c r="K199" s="58" t="s">
        <v>392</v>
      </c>
      <c r="L199" s="58" t="str">
        <f>VLOOKUP(B199,[1]一般性谈判!$B:$M,12,FALSE)</f>
        <v>新造</v>
      </c>
      <c r="M199" s="99" t="s">
        <v>23</v>
      </c>
      <c r="N199" s="98" t="s">
        <v>30</v>
      </c>
      <c r="O199" s="92"/>
    </row>
    <row r="200" s="5" customFormat="1" ht="25" customHeight="1" spans="1:15">
      <c r="A200" s="78">
        <v>198</v>
      </c>
      <c r="B200" s="79" t="s">
        <v>583</v>
      </c>
      <c r="C200" s="84" t="s">
        <v>584</v>
      </c>
      <c r="D200" s="81"/>
      <c r="E200" s="81"/>
      <c r="F200" s="79" t="s">
        <v>585</v>
      </c>
      <c r="G200" s="83" t="s">
        <v>586</v>
      </c>
      <c r="H200" s="83" t="s">
        <v>587</v>
      </c>
      <c r="I200" s="100">
        <v>240</v>
      </c>
      <c r="J200" s="83" t="s">
        <v>588</v>
      </c>
      <c r="K200" s="83" t="s">
        <v>589</v>
      </c>
      <c r="L200" s="83" t="s">
        <v>590</v>
      </c>
      <c r="M200" s="101" t="s">
        <v>23</v>
      </c>
      <c r="N200" s="83" t="s">
        <v>30</v>
      </c>
      <c r="O200" s="127"/>
    </row>
    <row r="201" s="5" customFormat="1" ht="25" customHeight="1" spans="1:15">
      <c r="A201" s="78">
        <v>199</v>
      </c>
      <c r="B201" s="79" t="s">
        <v>591</v>
      </c>
      <c r="C201" s="84" t="s">
        <v>592</v>
      </c>
      <c r="D201" s="81"/>
      <c r="E201" s="81"/>
      <c r="F201" s="79" t="s">
        <v>585</v>
      </c>
      <c r="G201" s="85">
        <v>8</v>
      </c>
      <c r="H201" s="83" t="s">
        <v>593</v>
      </c>
      <c r="I201" s="100">
        <f t="shared" ref="I201:I209" si="2">G201*H201</f>
        <v>800</v>
      </c>
      <c r="J201" s="83" t="s">
        <v>594</v>
      </c>
      <c r="K201" s="83" t="s">
        <v>589</v>
      </c>
      <c r="L201" s="83" t="s">
        <v>590</v>
      </c>
      <c r="M201" s="101" t="s">
        <v>23</v>
      </c>
      <c r="N201" s="83" t="s">
        <v>30</v>
      </c>
      <c r="O201" s="127"/>
    </row>
    <row r="202" s="5" customFormat="1" ht="25" customHeight="1" spans="1:15">
      <c r="A202" s="78">
        <v>200</v>
      </c>
      <c r="B202" s="79" t="s">
        <v>595</v>
      </c>
      <c r="C202" s="84" t="s">
        <v>596</v>
      </c>
      <c r="D202" s="81"/>
      <c r="E202" s="81"/>
      <c r="F202" s="79" t="s">
        <v>585</v>
      </c>
      <c r="G202" s="85">
        <v>8</v>
      </c>
      <c r="H202" s="83" t="s">
        <v>593</v>
      </c>
      <c r="I202" s="100">
        <f t="shared" si="2"/>
        <v>800</v>
      </c>
      <c r="J202" s="83" t="s">
        <v>594</v>
      </c>
      <c r="K202" s="83" t="s">
        <v>589</v>
      </c>
      <c r="L202" s="83" t="s">
        <v>590</v>
      </c>
      <c r="M202" s="101" t="s">
        <v>23</v>
      </c>
      <c r="N202" s="83" t="s">
        <v>30</v>
      </c>
      <c r="O202" s="127"/>
    </row>
    <row r="203" s="5" customFormat="1" ht="25" customHeight="1" spans="1:15">
      <c r="A203" s="78">
        <v>201</v>
      </c>
      <c r="B203" s="79" t="s">
        <v>597</v>
      </c>
      <c r="C203" s="84" t="s">
        <v>598</v>
      </c>
      <c r="D203" s="81"/>
      <c r="E203" s="81"/>
      <c r="F203" s="79" t="s">
        <v>585</v>
      </c>
      <c r="G203" s="85">
        <v>4</v>
      </c>
      <c r="H203" s="83" t="s">
        <v>593</v>
      </c>
      <c r="I203" s="100">
        <f t="shared" si="2"/>
        <v>400</v>
      </c>
      <c r="J203" s="83" t="s">
        <v>594</v>
      </c>
      <c r="K203" s="83" t="s">
        <v>589</v>
      </c>
      <c r="L203" s="83" t="s">
        <v>590</v>
      </c>
      <c r="M203" s="101" t="s">
        <v>23</v>
      </c>
      <c r="N203" s="83" t="s">
        <v>30</v>
      </c>
      <c r="O203" s="127"/>
    </row>
    <row r="204" s="5" customFormat="1" ht="25" customHeight="1" spans="1:15">
      <c r="A204" s="78">
        <v>202</v>
      </c>
      <c r="B204" s="79" t="s">
        <v>599</v>
      </c>
      <c r="C204" s="84" t="s">
        <v>600</v>
      </c>
      <c r="D204" s="81"/>
      <c r="E204" s="81"/>
      <c r="F204" s="79" t="s">
        <v>585</v>
      </c>
      <c r="G204" s="85">
        <v>4</v>
      </c>
      <c r="H204" s="83" t="s">
        <v>593</v>
      </c>
      <c r="I204" s="100">
        <f t="shared" si="2"/>
        <v>400</v>
      </c>
      <c r="J204" s="83" t="s">
        <v>594</v>
      </c>
      <c r="K204" s="83" t="s">
        <v>589</v>
      </c>
      <c r="L204" s="83" t="s">
        <v>590</v>
      </c>
      <c r="M204" s="101" t="s">
        <v>23</v>
      </c>
      <c r="N204" s="83" t="s">
        <v>30</v>
      </c>
      <c r="O204" s="127"/>
    </row>
    <row r="205" s="5" customFormat="1" ht="25" customHeight="1" spans="1:15">
      <c r="A205" s="78">
        <v>203</v>
      </c>
      <c r="B205" s="79" t="s">
        <v>601</v>
      </c>
      <c r="C205" s="84" t="s">
        <v>602</v>
      </c>
      <c r="D205" s="81"/>
      <c r="E205" s="81"/>
      <c r="F205" s="79" t="s">
        <v>585</v>
      </c>
      <c r="G205" s="85">
        <v>4</v>
      </c>
      <c r="H205" s="83" t="s">
        <v>593</v>
      </c>
      <c r="I205" s="100">
        <f t="shared" si="2"/>
        <v>400</v>
      </c>
      <c r="J205" s="83" t="s">
        <v>594</v>
      </c>
      <c r="K205" s="83" t="s">
        <v>589</v>
      </c>
      <c r="L205" s="83" t="s">
        <v>590</v>
      </c>
      <c r="M205" s="101" t="s">
        <v>23</v>
      </c>
      <c r="N205" s="83" t="s">
        <v>30</v>
      </c>
      <c r="O205" s="127"/>
    </row>
    <row r="206" s="5" customFormat="1" ht="25" customHeight="1" spans="1:15">
      <c r="A206" s="78">
        <v>204</v>
      </c>
      <c r="B206" s="79" t="s">
        <v>603</v>
      </c>
      <c r="C206" s="84" t="s">
        <v>604</v>
      </c>
      <c r="D206" s="81"/>
      <c r="E206" s="81"/>
      <c r="F206" s="79" t="s">
        <v>585</v>
      </c>
      <c r="G206" s="85">
        <v>2</v>
      </c>
      <c r="H206" s="83" t="s">
        <v>593</v>
      </c>
      <c r="I206" s="100">
        <f t="shared" si="2"/>
        <v>200</v>
      </c>
      <c r="J206" s="83" t="s">
        <v>594</v>
      </c>
      <c r="K206" s="83" t="s">
        <v>589</v>
      </c>
      <c r="L206" s="83" t="s">
        <v>590</v>
      </c>
      <c r="M206" s="101" t="s">
        <v>23</v>
      </c>
      <c r="N206" s="83" t="s">
        <v>30</v>
      </c>
      <c r="O206" s="127"/>
    </row>
    <row r="207" s="5" customFormat="1" ht="25" customHeight="1" spans="1:15">
      <c r="A207" s="78">
        <v>205</v>
      </c>
      <c r="B207" s="79" t="s">
        <v>605</v>
      </c>
      <c r="C207" s="84" t="s">
        <v>606</v>
      </c>
      <c r="D207" s="81"/>
      <c r="E207" s="81"/>
      <c r="F207" s="79" t="s">
        <v>585</v>
      </c>
      <c r="G207" s="85">
        <v>46</v>
      </c>
      <c r="H207" s="83" t="s">
        <v>593</v>
      </c>
      <c r="I207" s="100">
        <f t="shared" si="2"/>
        <v>4600</v>
      </c>
      <c r="J207" s="83" t="s">
        <v>594</v>
      </c>
      <c r="K207" s="83" t="s">
        <v>589</v>
      </c>
      <c r="L207" s="83" t="s">
        <v>590</v>
      </c>
      <c r="M207" s="101" t="s">
        <v>23</v>
      </c>
      <c r="N207" s="83" t="s">
        <v>30</v>
      </c>
      <c r="O207" s="127"/>
    </row>
    <row r="208" s="5" customFormat="1" ht="31" customHeight="1" spans="1:15">
      <c r="A208" s="78">
        <v>206</v>
      </c>
      <c r="B208" s="79" t="s">
        <v>607</v>
      </c>
      <c r="C208" s="84" t="s">
        <v>608</v>
      </c>
      <c r="D208" s="81"/>
      <c r="E208" s="81"/>
      <c r="F208" s="79" t="s">
        <v>585</v>
      </c>
      <c r="G208" s="85">
        <v>3</v>
      </c>
      <c r="H208" s="83" t="s">
        <v>593</v>
      </c>
      <c r="I208" s="100">
        <f t="shared" si="2"/>
        <v>300</v>
      </c>
      <c r="J208" s="83" t="s">
        <v>594</v>
      </c>
      <c r="K208" s="83" t="s">
        <v>589</v>
      </c>
      <c r="L208" s="83" t="s">
        <v>590</v>
      </c>
      <c r="M208" s="101" t="s">
        <v>23</v>
      </c>
      <c r="N208" s="83" t="s">
        <v>30</v>
      </c>
      <c r="O208" s="127"/>
    </row>
    <row r="209" s="5" customFormat="1" ht="27" customHeight="1" spans="1:15">
      <c r="A209" s="86">
        <v>207</v>
      </c>
      <c r="B209" s="87" t="s">
        <v>609</v>
      </c>
      <c r="C209" s="88" t="s">
        <v>610</v>
      </c>
      <c r="D209" s="122"/>
      <c r="E209" s="122"/>
      <c r="F209" s="87" t="s">
        <v>585</v>
      </c>
      <c r="G209" s="132">
        <v>8</v>
      </c>
      <c r="H209" s="124" t="s">
        <v>593</v>
      </c>
      <c r="I209" s="128">
        <f t="shared" si="2"/>
        <v>800</v>
      </c>
      <c r="J209" s="124" t="s">
        <v>594</v>
      </c>
      <c r="K209" s="124" t="s">
        <v>589</v>
      </c>
      <c r="L209" s="124" t="s">
        <v>590</v>
      </c>
      <c r="M209" s="129" t="s">
        <v>23</v>
      </c>
      <c r="N209" s="124" t="s">
        <v>30</v>
      </c>
      <c r="O209" s="130"/>
    </row>
    <row r="210" s="6" customFormat="1" ht="29" customHeight="1" spans="1:15">
      <c r="A210" s="15">
        <v>208</v>
      </c>
      <c r="B210" s="16" t="s">
        <v>611</v>
      </c>
      <c r="C210" s="16" t="s">
        <v>612</v>
      </c>
      <c r="D210" s="102" t="s">
        <v>613</v>
      </c>
      <c r="E210" s="103"/>
      <c r="F210" s="104" t="s">
        <v>19</v>
      </c>
      <c r="G210" s="105"/>
      <c r="H210" s="39"/>
      <c r="I210" s="18">
        <v>50</v>
      </c>
      <c r="J210" s="111" t="s">
        <v>614</v>
      </c>
      <c r="K210" s="39" t="s">
        <v>615</v>
      </c>
      <c r="L210" s="39" t="s">
        <v>590</v>
      </c>
      <c r="M210" s="39" t="s">
        <v>23</v>
      </c>
      <c r="N210" s="112" t="s">
        <v>30</v>
      </c>
      <c r="O210" s="133"/>
    </row>
    <row r="211" s="6" customFormat="1" ht="29" customHeight="1" spans="1:15">
      <c r="A211" s="106">
        <v>209</v>
      </c>
      <c r="B211" s="16" t="s">
        <v>616</v>
      </c>
      <c r="C211" s="16" t="s">
        <v>617</v>
      </c>
      <c r="D211" s="102" t="s">
        <v>618</v>
      </c>
      <c r="E211" s="103"/>
      <c r="F211" s="104" t="s">
        <v>19</v>
      </c>
      <c r="G211" s="105"/>
      <c r="H211" s="39"/>
      <c r="I211" s="18">
        <v>200</v>
      </c>
      <c r="J211" s="111" t="s">
        <v>614</v>
      </c>
      <c r="K211" s="39" t="s">
        <v>615</v>
      </c>
      <c r="L211" s="39" t="s">
        <v>590</v>
      </c>
      <c r="M211" s="39" t="s">
        <v>23</v>
      </c>
      <c r="N211" s="112" t="s">
        <v>30</v>
      </c>
      <c r="O211" s="133"/>
    </row>
    <row r="212" s="6" customFormat="1" ht="29" customHeight="1" spans="1:15">
      <c r="A212" s="15">
        <v>210</v>
      </c>
      <c r="B212" s="16" t="s">
        <v>619</v>
      </c>
      <c r="C212" s="16" t="s">
        <v>620</v>
      </c>
      <c r="D212" s="102" t="s">
        <v>621</v>
      </c>
      <c r="E212" s="103"/>
      <c r="F212" s="104" t="s">
        <v>19</v>
      </c>
      <c r="G212" s="105"/>
      <c r="H212" s="39"/>
      <c r="I212" s="18">
        <v>1</v>
      </c>
      <c r="J212" s="111" t="s">
        <v>622</v>
      </c>
      <c r="K212" s="39" t="s">
        <v>615</v>
      </c>
      <c r="L212" s="39" t="s">
        <v>590</v>
      </c>
      <c r="M212" s="39" t="s">
        <v>23</v>
      </c>
      <c r="N212" s="112" t="s">
        <v>623</v>
      </c>
      <c r="O212" s="133"/>
    </row>
    <row r="213" s="6" customFormat="1" ht="29" customHeight="1" spans="1:15">
      <c r="A213" s="106">
        <v>211</v>
      </c>
      <c r="B213" s="21" t="s">
        <v>624</v>
      </c>
      <c r="C213" s="21" t="s">
        <v>625</v>
      </c>
      <c r="D213" s="107" t="s">
        <v>626</v>
      </c>
      <c r="E213" s="108"/>
      <c r="F213" s="109" t="s">
        <v>19</v>
      </c>
      <c r="G213" s="96"/>
      <c r="H213" s="110"/>
      <c r="I213" s="56">
        <v>4</v>
      </c>
      <c r="J213" s="113" t="s">
        <v>627</v>
      </c>
      <c r="K213" s="110" t="s">
        <v>615</v>
      </c>
      <c r="L213" s="110" t="s">
        <v>590</v>
      </c>
      <c r="M213" s="110" t="s">
        <v>23</v>
      </c>
      <c r="N213" s="114" t="s">
        <v>30</v>
      </c>
      <c r="O213" s="134"/>
    </row>
    <row r="214" s="4" customFormat="1" ht="30" customHeight="1" spans="1:15">
      <c r="A214" s="125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31"/>
    </row>
  </sheetData>
  <mergeCells count="2">
    <mergeCell ref="A1:O1"/>
    <mergeCell ref="A214:O214"/>
  </mergeCells>
  <conditionalFormatting sqref="B200:B209">
    <cfRule type="duplicateValues" dxfId="0" priority="2"/>
  </conditionalFormatting>
  <conditionalFormatting sqref="B210:B213">
    <cfRule type="duplicateValues" dxfId="0" priority="1"/>
  </conditionalFormatting>
  <pageMargins left="0.472222222222222" right="0.236111111111111" top="0.275" bottom="0.156944444444444" header="0.196527777777778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opLeftCell="A36" workbookViewId="0">
      <selection activeCell="A50" sqref="A50:O50"/>
    </sheetView>
  </sheetViews>
  <sheetFormatPr defaultColWidth="9" defaultRowHeight="13.5"/>
  <cols>
    <col min="1" max="1" width="4.125" style="1" customWidth="1"/>
    <col min="2" max="2" width="13.125" style="7" customWidth="1"/>
    <col min="3" max="3" width="24.375" style="2" customWidth="1"/>
    <col min="4" max="4" width="20" style="2" customWidth="1"/>
    <col min="5" max="5" width="11.625" style="2" customWidth="1"/>
    <col min="6" max="6" width="4.625" style="1" customWidth="1"/>
    <col min="7" max="7" width="5.625" style="1" customWidth="1"/>
    <col min="8" max="8" width="5.875" style="1" customWidth="1"/>
    <col min="9" max="9" width="7.75" style="1" customWidth="1"/>
    <col min="10" max="10" width="11.875" style="1" customWidth="1"/>
    <col min="11" max="11" width="7.375" style="1" customWidth="1"/>
    <col min="12" max="12" width="8.75" style="1" customWidth="1"/>
    <col min="13" max="13" width="5.875" style="8" customWidth="1"/>
    <col min="14" max="14" width="7.625" style="1" customWidth="1"/>
    <col min="15" max="15" width="7.125" style="1" customWidth="1"/>
    <col min="16" max="16384" width="9" style="1"/>
  </cols>
  <sheetData>
    <row r="1" s="1" customFormat="1" ht="40" customHeight="1" spans="1:15">
      <c r="A1" s="9" t="s">
        <v>0</v>
      </c>
      <c r="B1" s="10"/>
      <c r="C1" s="11"/>
      <c r="D1" s="11"/>
      <c r="E1" s="11"/>
      <c r="F1" s="10"/>
      <c r="G1" s="9"/>
      <c r="H1" s="9"/>
      <c r="I1" s="26"/>
      <c r="J1" s="27"/>
      <c r="K1" s="27"/>
      <c r="L1" s="27"/>
      <c r="M1" s="28"/>
      <c r="N1" s="9"/>
      <c r="O1" s="27"/>
    </row>
    <row r="2" s="2" customFormat="1" ht="48" customHeight="1" spans="1:1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29" t="s">
        <v>9</v>
      </c>
      <c r="J2" s="13" t="s">
        <v>10</v>
      </c>
      <c r="K2" s="13" t="s">
        <v>11</v>
      </c>
      <c r="L2" s="13" t="s">
        <v>12</v>
      </c>
      <c r="M2" s="30" t="s">
        <v>13</v>
      </c>
      <c r="N2" s="13" t="s">
        <v>14</v>
      </c>
      <c r="O2" s="31" t="s">
        <v>15</v>
      </c>
    </row>
    <row r="3" s="3" customFormat="1" ht="30" customHeight="1" spans="1:15">
      <c r="A3" s="15">
        <v>1</v>
      </c>
      <c r="B3" s="16" t="s">
        <v>628</v>
      </c>
      <c r="C3" s="16" t="s">
        <v>629</v>
      </c>
      <c r="D3" s="16" t="s">
        <v>630</v>
      </c>
      <c r="E3" s="17"/>
      <c r="F3" s="16" t="s">
        <v>28</v>
      </c>
      <c r="G3" s="16">
        <v>1</v>
      </c>
      <c r="H3" s="19"/>
      <c r="I3" s="32">
        <v>600</v>
      </c>
      <c r="J3" s="33" t="s">
        <v>20</v>
      </c>
      <c r="K3" s="19" t="s">
        <v>21</v>
      </c>
      <c r="L3" s="34" t="s">
        <v>22</v>
      </c>
      <c r="M3" s="35" t="s">
        <v>631</v>
      </c>
      <c r="N3" s="36" t="s">
        <v>24</v>
      </c>
      <c r="O3" s="37"/>
    </row>
    <row r="4" s="3" customFormat="1" ht="30" customHeight="1" spans="1:15">
      <c r="A4" s="15">
        <v>2</v>
      </c>
      <c r="B4" s="16" t="s">
        <v>632</v>
      </c>
      <c r="C4" s="16" t="s">
        <v>633</v>
      </c>
      <c r="D4" s="16" t="s">
        <v>634</v>
      </c>
      <c r="E4" s="17"/>
      <c r="F4" s="16" t="s">
        <v>19</v>
      </c>
      <c r="G4" s="16">
        <v>2</v>
      </c>
      <c r="H4" s="19"/>
      <c r="I4" s="32">
        <v>1200</v>
      </c>
      <c r="J4" s="33" t="s">
        <v>20</v>
      </c>
      <c r="K4" s="19" t="s">
        <v>21</v>
      </c>
      <c r="L4" s="34" t="s">
        <v>22</v>
      </c>
      <c r="M4" s="35" t="s">
        <v>635</v>
      </c>
      <c r="N4" s="36" t="s">
        <v>24</v>
      </c>
      <c r="O4" s="37"/>
    </row>
    <row r="5" s="3" customFormat="1" ht="30" customHeight="1" spans="1:15">
      <c r="A5" s="15">
        <v>3</v>
      </c>
      <c r="B5" s="16" t="s">
        <v>636</v>
      </c>
      <c r="C5" s="16" t="s">
        <v>637</v>
      </c>
      <c r="D5" s="16" t="s">
        <v>638</v>
      </c>
      <c r="E5" s="17"/>
      <c r="F5" s="16" t="s">
        <v>19</v>
      </c>
      <c r="G5" s="16">
        <v>1</v>
      </c>
      <c r="H5" s="19"/>
      <c r="I5" s="32">
        <v>300</v>
      </c>
      <c r="J5" s="33" t="s">
        <v>20</v>
      </c>
      <c r="K5" s="19" t="s">
        <v>21</v>
      </c>
      <c r="L5" s="34" t="s">
        <v>22</v>
      </c>
      <c r="M5" s="35" t="s">
        <v>635</v>
      </c>
      <c r="N5" s="36" t="s">
        <v>24</v>
      </c>
      <c r="O5" s="37"/>
    </row>
    <row r="6" s="3" customFormat="1" ht="30" customHeight="1" spans="1:15">
      <c r="A6" s="15">
        <v>4</v>
      </c>
      <c r="B6" s="20" t="s">
        <v>639</v>
      </c>
      <c r="C6" s="23" t="s">
        <v>640</v>
      </c>
      <c r="D6" s="20" t="s">
        <v>641</v>
      </c>
      <c r="E6" s="17"/>
      <c r="F6" s="20" t="s">
        <v>28</v>
      </c>
      <c r="G6" s="18">
        <v>1</v>
      </c>
      <c r="H6" s="19"/>
      <c r="I6" s="32">
        <v>800</v>
      </c>
      <c r="J6" s="33" t="s">
        <v>20</v>
      </c>
      <c r="K6" s="19" t="s">
        <v>21</v>
      </c>
      <c r="L6" s="34" t="s">
        <v>43</v>
      </c>
      <c r="M6" s="35" t="s">
        <v>631</v>
      </c>
      <c r="N6" s="36" t="s">
        <v>24</v>
      </c>
      <c r="O6" s="37"/>
    </row>
    <row r="7" s="3" customFormat="1" ht="30" customHeight="1" spans="1:15">
      <c r="A7" s="15">
        <v>5</v>
      </c>
      <c r="B7" s="20" t="s">
        <v>642</v>
      </c>
      <c r="C7" s="23" t="s">
        <v>643</v>
      </c>
      <c r="D7" s="20" t="s">
        <v>644</v>
      </c>
      <c r="E7" s="17"/>
      <c r="F7" s="20" t="s">
        <v>28</v>
      </c>
      <c r="G7" s="20" t="s">
        <v>127</v>
      </c>
      <c r="H7" s="19"/>
      <c r="I7" s="32">
        <v>600</v>
      </c>
      <c r="J7" s="33" t="s">
        <v>20</v>
      </c>
      <c r="K7" s="19" t="s">
        <v>21</v>
      </c>
      <c r="L7" s="34" t="s">
        <v>43</v>
      </c>
      <c r="M7" s="35" t="s">
        <v>631</v>
      </c>
      <c r="N7" s="36" t="s">
        <v>24</v>
      </c>
      <c r="O7" s="37"/>
    </row>
    <row r="8" s="3" customFormat="1" ht="30" customHeight="1" spans="1:15">
      <c r="A8" s="15">
        <v>6</v>
      </c>
      <c r="B8" s="20" t="s">
        <v>645</v>
      </c>
      <c r="C8" s="23" t="s">
        <v>646</v>
      </c>
      <c r="D8" s="20" t="s">
        <v>647</v>
      </c>
      <c r="E8" s="17"/>
      <c r="F8" s="20" t="s">
        <v>28</v>
      </c>
      <c r="G8" s="18">
        <v>1</v>
      </c>
      <c r="H8" s="19"/>
      <c r="I8" s="32">
        <v>800</v>
      </c>
      <c r="J8" s="33" t="s">
        <v>20</v>
      </c>
      <c r="K8" s="19" t="s">
        <v>21</v>
      </c>
      <c r="L8" s="34" t="s">
        <v>43</v>
      </c>
      <c r="M8" s="35" t="s">
        <v>631</v>
      </c>
      <c r="N8" s="36" t="s">
        <v>24</v>
      </c>
      <c r="O8" s="37"/>
    </row>
    <row r="9" s="3" customFormat="1" ht="30" customHeight="1" spans="1:15">
      <c r="A9" s="15">
        <v>7</v>
      </c>
      <c r="B9" s="20" t="s">
        <v>648</v>
      </c>
      <c r="C9" s="23" t="s">
        <v>649</v>
      </c>
      <c r="D9" s="20" t="s">
        <v>650</v>
      </c>
      <c r="E9" s="17"/>
      <c r="F9" s="20" t="s">
        <v>28</v>
      </c>
      <c r="G9" s="18">
        <v>1</v>
      </c>
      <c r="H9" s="19"/>
      <c r="I9" s="16">
        <v>300</v>
      </c>
      <c r="J9" s="33" t="s">
        <v>20</v>
      </c>
      <c r="K9" s="19" t="s">
        <v>21</v>
      </c>
      <c r="L9" s="34" t="s">
        <v>43</v>
      </c>
      <c r="M9" s="35" t="s">
        <v>631</v>
      </c>
      <c r="N9" s="36" t="s">
        <v>24</v>
      </c>
      <c r="O9" s="37"/>
    </row>
    <row r="10" s="3" customFormat="1" ht="30" customHeight="1" spans="1:15">
      <c r="A10" s="15">
        <v>8</v>
      </c>
      <c r="B10" s="20" t="s">
        <v>651</v>
      </c>
      <c r="C10" s="23" t="s">
        <v>652</v>
      </c>
      <c r="D10" s="20" t="s">
        <v>653</v>
      </c>
      <c r="E10" s="17"/>
      <c r="F10" s="20" t="s">
        <v>28</v>
      </c>
      <c r="G10" s="18">
        <v>1</v>
      </c>
      <c r="H10" s="19"/>
      <c r="I10" s="16">
        <v>160</v>
      </c>
      <c r="J10" s="33" t="s">
        <v>20</v>
      </c>
      <c r="K10" s="19" t="s">
        <v>21</v>
      </c>
      <c r="L10" s="34" t="s">
        <v>43</v>
      </c>
      <c r="M10" s="35" t="s">
        <v>631</v>
      </c>
      <c r="N10" s="36" t="s">
        <v>24</v>
      </c>
      <c r="O10" s="37"/>
    </row>
    <row r="11" s="3" customFormat="1" ht="30" customHeight="1" spans="1:15">
      <c r="A11" s="15">
        <v>9</v>
      </c>
      <c r="B11" s="20" t="s">
        <v>654</v>
      </c>
      <c r="C11" s="23" t="s">
        <v>655</v>
      </c>
      <c r="D11" s="20" t="s">
        <v>656</v>
      </c>
      <c r="E11" s="17"/>
      <c r="F11" s="20" t="s">
        <v>28</v>
      </c>
      <c r="G11" s="18">
        <v>1</v>
      </c>
      <c r="H11" s="19"/>
      <c r="I11" s="16">
        <v>800</v>
      </c>
      <c r="J11" s="33" t="s">
        <v>20</v>
      </c>
      <c r="K11" s="19" t="s">
        <v>21</v>
      </c>
      <c r="L11" s="34" t="s">
        <v>43</v>
      </c>
      <c r="M11" s="35" t="s">
        <v>631</v>
      </c>
      <c r="N11" s="36" t="s">
        <v>24</v>
      </c>
      <c r="O11" s="37"/>
    </row>
    <row r="12" s="3" customFormat="1" ht="30" customHeight="1" spans="1:15">
      <c r="A12" s="15">
        <v>10</v>
      </c>
      <c r="B12" s="20" t="s">
        <v>657</v>
      </c>
      <c r="C12" s="23" t="s">
        <v>658</v>
      </c>
      <c r="D12" s="20" t="s">
        <v>659</v>
      </c>
      <c r="E12" s="17"/>
      <c r="F12" s="25" t="s">
        <v>28</v>
      </c>
      <c r="G12" s="18">
        <v>1</v>
      </c>
      <c r="H12" s="19"/>
      <c r="I12" s="16">
        <v>2000</v>
      </c>
      <c r="J12" s="33" t="s">
        <v>20</v>
      </c>
      <c r="K12" s="19" t="s">
        <v>21</v>
      </c>
      <c r="L12" s="34" t="s">
        <v>43</v>
      </c>
      <c r="M12" s="35" t="s">
        <v>631</v>
      </c>
      <c r="N12" s="36" t="s">
        <v>24</v>
      </c>
      <c r="O12" s="37"/>
    </row>
    <row r="13" s="3" customFormat="1" ht="30" customHeight="1" spans="1:15">
      <c r="A13" s="15">
        <v>11</v>
      </c>
      <c r="B13" s="20" t="s">
        <v>660</v>
      </c>
      <c r="C13" s="23" t="s">
        <v>661</v>
      </c>
      <c r="D13" s="20" t="s">
        <v>662</v>
      </c>
      <c r="E13" s="17"/>
      <c r="F13" s="20" t="s">
        <v>19</v>
      </c>
      <c r="G13" s="24">
        <v>1</v>
      </c>
      <c r="H13" s="19"/>
      <c r="I13" s="16">
        <v>500</v>
      </c>
      <c r="J13" s="33" t="s">
        <v>20</v>
      </c>
      <c r="K13" s="19" t="s">
        <v>21</v>
      </c>
      <c r="L13" s="34" t="s">
        <v>43</v>
      </c>
      <c r="M13" s="35" t="s">
        <v>631</v>
      </c>
      <c r="N13" s="36" t="s">
        <v>24</v>
      </c>
      <c r="O13" s="37"/>
    </row>
    <row r="14" s="3" customFormat="1" ht="30" customHeight="1" spans="1:15">
      <c r="A14" s="15">
        <v>12</v>
      </c>
      <c r="B14" s="20" t="s">
        <v>663</v>
      </c>
      <c r="C14" s="23" t="s">
        <v>664</v>
      </c>
      <c r="D14" s="20" t="s">
        <v>157</v>
      </c>
      <c r="E14" s="17"/>
      <c r="F14" s="20" t="s">
        <v>19</v>
      </c>
      <c r="G14" s="18">
        <v>1</v>
      </c>
      <c r="H14" s="19"/>
      <c r="I14" s="16">
        <v>4000</v>
      </c>
      <c r="J14" s="33" t="s">
        <v>20</v>
      </c>
      <c r="K14" s="19" t="s">
        <v>21</v>
      </c>
      <c r="L14" s="34" t="s">
        <v>43</v>
      </c>
      <c r="M14" s="35" t="s">
        <v>631</v>
      </c>
      <c r="N14" s="36" t="s">
        <v>24</v>
      </c>
      <c r="O14" s="37"/>
    </row>
    <row r="15" s="3" customFormat="1" ht="30" customHeight="1" spans="1:15">
      <c r="A15" s="15">
        <v>13</v>
      </c>
      <c r="B15" s="20" t="s">
        <v>665</v>
      </c>
      <c r="C15" s="23" t="s">
        <v>666</v>
      </c>
      <c r="D15" s="20" t="s">
        <v>667</v>
      </c>
      <c r="E15" s="17"/>
      <c r="F15" s="20" t="s">
        <v>19</v>
      </c>
      <c r="G15" s="24">
        <v>1</v>
      </c>
      <c r="H15" s="19"/>
      <c r="I15" s="16">
        <v>1000</v>
      </c>
      <c r="J15" s="33" t="s">
        <v>20</v>
      </c>
      <c r="K15" s="19" t="s">
        <v>21</v>
      </c>
      <c r="L15" s="34" t="s">
        <v>43</v>
      </c>
      <c r="M15" s="35" t="s">
        <v>631</v>
      </c>
      <c r="N15" s="36" t="s">
        <v>24</v>
      </c>
      <c r="O15" s="37"/>
    </row>
    <row r="16" s="3" customFormat="1" ht="30" customHeight="1" spans="1:15">
      <c r="A16" s="15">
        <v>14</v>
      </c>
      <c r="B16" s="20" t="s">
        <v>668</v>
      </c>
      <c r="C16" s="23" t="s">
        <v>669</v>
      </c>
      <c r="D16" s="20" t="s">
        <v>670</v>
      </c>
      <c r="E16" s="17"/>
      <c r="F16" s="20" t="s">
        <v>28</v>
      </c>
      <c r="G16" s="18">
        <v>1</v>
      </c>
      <c r="H16" s="19"/>
      <c r="I16" s="16">
        <v>10</v>
      </c>
      <c r="J16" s="33" t="s">
        <v>20</v>
      </c>
      <c r="K16" s="19" t="s">
        <v>21</v>
      </c>
      <c r="L16" s="34" t="s">
        <v>43</v>
      </c>
      <c r="M16" s="35" t="s">
        <v>635</v>
      </c>
      <c r="N16" s="36" t="s">
        <v>30</v>
      </c>
      <c r="O16" s="37"/>
    </row>
    <row r="17" s="3" customFormat="1" ht="30" customHeight="1" spans="1:15">
      <c r="A17" s="15">
        <v>15</v>
      </c>
      <c r="B17" s="32" t="s">
        <v>671</v>
      </c>
      <c r="C17" s="23" t="s">
        <v>672</v>
      </c>
      <c r="D17" s="20" t="s">
        <v>673</v>
      </c>
      <c r="E17" s="17"/>
      <c r="F17" s="20" t="s">
        <v>28</v>
      </c>
      <c r="G17" s="18">
        <v>1</v>
      </c>
      <c r="H17" s="19"/>
      <c r="I17" s="16">
        <v>1200</v>
      </c>
      <c r="J17" s="33" t="s">
        <v>20</v>
      </c>
      <c r="K17" s="19" t="s">
        <v>21</v>
      </c>
      <c r="L17" s="34" t="s">
        <v>43</v>
      </c>
      <c r="M17" s="35" t="s">
        <v>635</v>
      </c>
      <c r="N17" s="36" t="s">
        <v>24</v>
      </c>
      <c r="O17" s="37"/>
    </row>
    <row r="18" s="3" customFormat="1" ht="30" customHeight="1" spans="1:15">
      <c r="A18" s="15">
        <v>16</v>
      </c>
      <c r="B18" s="32" t="s">
        <v>674</v>
      </c>
      <c r="C18" s="23" t="s">
        <v>675</v>
      </c>
      <c r="D18" s="20" t="s">
        <v>676</v>
      </c>
      <c r="E18" s="17"/>
      <c r="F18" s="20" t="s">
        <v>28</v>
      </c>
      <c r="G18" s="18">
        <v>1</v>
      </c>
      <c r="H18" s="19"/>
      <c r="I18" s="16">
        <v>1200</v>
      </c>
      <c r="J18" s="33" t="s">
        <v>20</v>
      </c>
      <c r="K18" s="19" t="s">
        <v>21</v>
      </c>
      <c r="L18" s="34" t="s">
        <v>43</v>
      </c>
      <c r="M18" s="35" t="s">
        <v>635</v>
      </c>
      <c r="N18" s="36" t="s">
        <v>24</v>
      </c>
      <c r="O18" s="37"/>
    </row>
    <row r="19" s="3" customFormat="1" ht="30" customHeight="1" spans="1:15">
      <c r="A19" s="15">
        <v>17</v>
      </c>
      <c r="B19" s="32" t="s">
        <v>677</v>
      </c>
      <c r="C19" s="16" t="s">
        <v>678</v>
      </c>
      <c r="D19" s="16" t="s">
        <v>679</v>
      </c>
      <c r="E19" s="17"/>
      <c r="F19" s="16" t="s">
        <v>680</v>
      </c>
      <c r="G19" s="16">
        <v>2</v>
      </c>
      <c r="H19" s="19"/>
      <c r="I19" s="18">
        <v>400</v>
      </c>
      <c r="J19" s="33" t="s">
        <v>20</v>
      </c>
      <c r="K19" s="19" t="s">
        <v>21</v>
      </c>
      <c r="L19" s="34" t="s">
        <v>43</v>
      </c>
      <c r="M19" s="35" t="s">
        <v>631</v>
      </c>
      <c r="N19" s="36" t="s">
        <v>24</v>
      </c>
      <c r="O19" s="37"/>
    </row>
    <row r="20" s="3" customFormat="1" ht="30" customHeight="1" spans="1:15">
      <c r="A20" s="15">
        <v>18</v>
      </c>
      <c r="B20" s="32" t="s">
        <v>681</v>
      </c>
      <c r="C20" s="16" t="s">
        <v>682</v>
      </c>
      <c r="D20" s="16" t="s">
        <v>683</v>
      </c>
      <c r="E20" s="17"/>
      <c r="F20" s="16" t="s">
        <v>680</v>
      </c>
      <c r="G20" s="16">
        <v>2</v>
      </c>
      <c r="H20" s="19"/>
      <c r="I20" s="18">
        <v>600</v>
      </c>
      <c r="J20" s="33" t="s">
        <v>20</v>
      </c>
      <c r="K20" s="19" t="s">
        <v>21</v>
      </c>
      <c r="L20" s="34" t="s">
        <v>43</v>
      </c>
      <c r="M20" s="35" t="s">
        <v>631</v>
      </c>
      <c r="N20" s="36" t="s">
        <v>24</v>
      </c>
      <c r="O20" s="37"/>
    </row>
    <row r="21" s="3" customFormat="1" ht="30" customHeight="1" spans="1:15">
      <c r="A21" s="15">
        <v>19</v>
      </c>
      <c r="B21" s="32" t="s">
        <v>684</v>
      </c>
      <c r="C21" s="16" t="s">
        <v>685</v>
      </c>
      <c r="D21" s="16" t="s">
        <v>686</v>
      </c>
      <c r="E21" s="17"/>
      <c r="F21" s="16" t="s">
        <v>28</v>
      </c>
      <c r="G21" s="18">
        <v>2</v>
      </c>
      <c r="H21" s="19"/>
      <c r="I21" s="18">
        <v>200</v>
      </c>
      <c r="J21" s="33" t="s">
        <v>20</v>
      </c>
      <c r="K21" s="19" t="s">
        <v>21</v>
      </c>
      <c r="L21" s="34" t="s">
        <v>43</v>
      </c>
      <c r="M21" s="35" t="s">
        <v>631</v>
      </c>
      <c r="N21" s="36" t="s">
        <v>24</v>
      </c>
      <c r="O21" s="37"/>
    </row>
    <row r="22" s="3" customFormat="1" ht="30" customHeight="1" spans="1:15">
      <c r="A22" s="15">
        <v>20</v>
      </c>
      <c r="B22" s="32" t="s">
        <v>687</v>
      </c>
      <c r="C22" s="16" t="s">
        <v>688</v>
      </c>
      <c r="D22" s="16" t="s">
        <v>689</v>
      </c>
      <c r="E22" s="17"/>
      <c r="F22" s="16" t="s">
        <v>28</v>
      </c>
      <c r="G22" s="18">
        <v>2</v>
      </c>
      <c r="H22" s="19"/>
      <c r="I22" s="18">
        <v>200</v>
      </c>
      <c r="J22" s="33" t="s">
        <v>20</v>
      </c>
      <c r="K22" s="19" t="s">
        <v>21</v>
      </c>
      <c r="L22" s="34" t="s">
        <v>43</v>
      </c>
      <c r="M22" s="35" t="s">
        <v>631</v>
      </c>
      <c r="N22" s="36" t="s">
        <v>24</v>
      </c>
      <c r="O22" s="37"/>
    </row>
    <row r="23" s="3" customFormat="1" ht="30" customHeight="1" spans="1:15">
      <c r="A23" s="15">
        <v>21</v>
      </c>
      <c r="B23" s="32" t="s">
        <v>690</v>
      </c>
      <c r="C23" s="32" t="s">
        <v>691</v>
      </c>
      <c r="D23" s="32" t="s">
        <v>692</v>
      </c>
      <c r="E23" s="17"/>
      <c r="F23" s="16" t="s">
        <v>19</v>
      </c>
      <c r="G23" s="18">
        <v>8</v>
      </c>
      <c r="H23" s="19"/>
      <c r="I23" s="18">
        <v>400</v>
      </c>
      <c r="J23" s="33" t="s">
        <v>693</v>
      </c>
      <c r="K23" s="19" t="s">
        <v>21</v>
      </c>
      <c r="L23" s="34" t="s">
        <v>43</v>
      </c>
      <c r="M23" s="35" t="s">
        <v>635</v>
      </c>
      <c r="N23" s="36" t="s">
        <v>30</v>
      </c>
      <c r="O23" s="37"/>
    </row>
    <row r="24" s="3" customFormat="1" ht="30" customHeight="1" spans="1:15">
      <c r="A24" s="15">
        <v>22</v>
      </c>
      <c r="B24" s="32" t="s">
        <v>694</v>
      </c>
      <c r="C24" s="32" t="s">
        <v>695</v>
      </c>
      <c r="D24" s="32" t="s">
        <v>696</v>
      </c>
      <c r="E24" s="17"/>
      <c r="F24" s="32" t="s">
        <v>28</v>
      </c>
      <c r="G24" s="32">
        <v>2</v>
      </c>
      <c r="H24" s="19"/>
      <c r="I24" s="18">
        <v>20</v>
      </c>
      <c r="J24" s="33" t="s">
        <v>387</v>
      </c>
      <c r="K24" s="19" t="s">
        <v>21</v>
      </c>
      <c r="L24" s="34" t="s">
        <v>388</v>
      </c>
      <c r="M24" s="35" t="s">
        <v>631</v>
      </c>
      <c r="N24" s="36" t="s">
        <v>30</v>
      </c>
      <c r="O24" s="37"/>
    </row>
    <row r="25" s="3" customFormat="1" ht="30" customHeight="1" spans="1:15">
      <c r="A25" s="15">
        <v>23</v>
      </c>
      <c r="B25" s="32" t="s">
        <v>697</v>
      </c>
      <c r="C25" s="32" t="s">
        <v>698</v>
      </c>
      <c r="D25" s="32" t="s">
        <v>699</v>
      </c>
      <c r="E25" s="17"/>
      <c r="F25" s="45" t="s">
        <v>28</v>
      </c>
      <c r="G25" s="32">
        <v>2</v>
      </c>
      <c r="H25" s="19"/>
      <c r="I25" s="18">
        <v>6</v>
      </c>
      <c r="J25" s="33" t="s">
        <v>387</v>
      </c>
      <c r="K25" s="19" t="s">
        <v>21</v>
      </c>
      <c r="L25" s="34" t="s">
        <v>388</v>
      </c>
      <c r="M25" s="35" t="s">
        <v>635</v>
      </c>
      <c r="N25" s="36" t="s">
        <v>30</v>
      </c>
      <c r="O25" s="37"/>
    </row>
    <row r="26" s="3" customFormat="1" ht="30" customHeight="1" spans="1:15">
      <c r="A26" s="15">
        <v>24</v>
      </c>
      <c r="B26" s="36" t="s">
        <v>700</v>
      </c>
      <c r="C26" s="17" t="s">
        <v>701</v>
      </c>
      <c r="D26" s="44"/>
      <c r="E26" s="17"/>
      <c r="F26" s="16" t="s">
        <v>702</v>
      </c>
      <c r="G26" s="36">
        <v>4</v>
      </c>
      <c r="H26" s="36">
        <v>3000</v>
      </c>
      <c r="I26" s="36">
        <f t="shared" ref="I26:I28" si="0">G26*H26</f>
        <v>12000</v>
      </c>
      <c r="J26" s="36" t="s">
        <v>703</v>
      </c>
      <c r="K26" s="19" t="s">
        <v>704</v>
      </c>
      <c r="L26" s="36" t="s">
        <v>43</v>
      </c>
      <c r="M26" s="19" t="s">
        <v>635</v>
      </c>
      <c r="N26" s="36" t="s">
        <v>30</v>
      </c>
      <c r="O26" s="37"/>
    </row>
    <row r="27" s="3" customFormat="1" ht="30" customHeight="1" spans="1:15">
      <c r="A27" s="15">
        <v>25</v>
      </c>
      <c r="B27" s="36" t="s">
        <v>705</v>
      </c>
      <c r="C27" s="17" t="s">
        <v>706</v>
      </c>
      <c r="D27" s="44"/>
      <c r="E27" s="17"/>
      <c r="F27" s="16" t="s">
        <v>702</v>
      </c>
      <c r="G27" s="36">
        <v>8</v>
      </c>
      <c r="H27" s="36">
        <v>2500</v>
      </c>
      <c r="I27" s="36">
        <f t="shared" si="0"/>
        <v>20000</v>
      </c>
      <c r="J27" s="36" t="s">
        <v>707</v>
      </c>
      <c r="K27" s="19" t="s">
        <v>704</v>
      </c>
      <c r="L27" s="36" t="s">
        <v>43</v>
      </c>
      <c r="M27" s="19" t="s">
        <v>635</v>
      </c>
      <c r="N27" s="36" t="s">
        <v>30</v>
      </c>
      <c r="O27" s="37"/>
    </row>
    <row r="28" s="3" customFormat="1" ht="30" customHeight="1" spans="1:15">
      <c r="A28" s="15">
        <v>26</v>
      </c>
      <c r="B28" s="36" t="s">
        <v>708</v>
      </c>
      <c r="C28" s="17" t="s">
        <v>709</v>
      </c>
      <c r="D28" s="44"/>
      <c r="E28" s="17"/>
      <c r="F28" s="16" t="s">
        <v>702</v>
      </c>
      <c r="G28" s="36">
        <v>16</v>
      </c>
      <c r="H28" s="36">
        <v>3000</v>
      </c>
      <c r="I28" s="36">
        <f t="shared" si="0"/>
        <v>48000</v>
      </c>
      <c r="J28" s="36" t="s">
        <v>703</v>
      </c>
      <c r="K28" s="19" t="s">
        <v>704</v>
      </c>
      <c r="L28" s="36" t="s">
        <v>43</v>
      </c>
      <c r="M28" s="19" t="s">
        <v>635</v>
      </c>
      <c r="N28" s="36" t="s">
        <v>30</v>
      </c>
      <c r="O28" s="37"/>
    </row>
    <row r="29" s="3" customFormat="1" ht="30" customHeight="1" spans="1:15">
      <c r="A29" s="15">
        <v>27</v>
      </c>
      <c r="B29" s="46" t="s">
        <v>710</v>
      </c>
      <c r="C29" s="49" t="s">
        <v>711</v>
      </c>
      <c r="D29" s="49" t="s">
        <v>712</v>
      </c>
      <c r="E29" s="17"/>
      <c r="F29" s="16" t="s">
        <v>19</v>
      </c>
      <c r="G29" s="53">
        <v>4</v>
      </c>
      <c r="H29" s="53">
        <v>25</v>
      </c>
      <c r="I29" s="51">
        <v>100</v>
      </c>
      <c r="J29" s="36" t="str">
        <f>VLOOKUP(B29,[1]竞标式谈判!$B:$J,9,FALSE)</f>
        <v>通用</v>
      </c>
      <c r="K29" s="19" t="s">
        <v>392</v>
      </c>
      <c r="L29" s="19" t="str">
        <f>VLOOKUP(B29,[1]竞标式谈判!$B:$L,11,FALSE)</f>
        <v>检修</v>
      </c>
      <c r="M29" s="38" t="s">
        <v>635</v>
      </c>
      <c r="N29" s="19" t="str">
        <f>VLOOKUP(B29,[1]竞标式谈判!$B:$N,13,FALSE)</f>
        <v>方式2</v>
      </c>
      <c r="O29" s="37"/>
    </row>
    <row r="30" s="3" customFormat="1" ht="30" customHeight="1" spans="1:15">
      <c r="A30" s="15">
        <v>28</v>
      </c>
      <c r="B30" s="46" t="s">
        <v>713</v>
      </c>
      <c r="C30" s="49" t="s">
        <v>714</v>
      </c>
      <c r="D30" s="49" t="s">
        <v>715</v>
      </c>
      <c r="E30" s="17"/>
      <c r="F30" s="16" t="s">
        <v>19</v>
      </c>
      <c r="G30" s="53">
        <v>4</v>
      </c>
      <c r="H30" s="53">
        <v>25</v>
      </c>
      <c r="I30" s="51">
        <v>100</v>
      </c>
      <c r="J30" s="36" t="str">
        <f>VLOOKUP(B30,[1]竞标式谈判!$B:$J,9,FALSE)</f>
        <v>通用</v>
      </c>
      <c r="K30" s="19" t="s">
        <v>392</v>
      </c>
      <c r="L30" s="19" t="str">
        <f>VLOOKUP(B30,[1]竞标式谈判!$B:$L,11,FALSE)</f>
        <v>检修</v>
      </c>
      <c r="M30" s="38" t="s">
        <v>635</v>
      </c>
      <c r="N30" s="19" t="str">
        <f>VLOOKUP(B30,[1]竞标式谈判!$B:$N,13,FALSE)</f>
        <v>方式2</v>
      </c>
      <c r="O30" s="37"/>
    </row>
    <row r="31" s="3" customFormat="1" ht="30" customHeight="1" spans="1:15">
      <c r="A31" s="15">
        <v>29</v>
      </c>
      <c r="B31" s="46" t="s">
        <v>716</v>
      </c>
      <c r="C31" s="49" t="s">
        <v>717</v>
      </c>
      <c r="D31" s="48" t="s">
        <v>718</v>
      </c>
      <c r="E31" s="17"/>
      <c r="F31" s="16" t="s">
        <v>19</v>
      </c>
      <c r="G31" s="53">
        <v>8</v>
      </c>
      <c r="H31" s="53">
        <v>12.5</v>
      </c>
      <c r="I31" s="51">
        <v>100</v>
      </c>
      <c r="J31" s="36" t="str">
        <f>VLOOKUP(B31,[1]竞标式谈判!$B:$J,9,FALSE)</f>
        <v>通用</v>
      </c>
      <c r="K31" s="19" t="s">
        <v>392</v>
      </c>
      <c r="L31" s="19" t="str">
        <f>VLOOKUP(B31,[1]竞标式谈判!$B:$L,11,FALSE)</f>
        <v>检修</v>
      </c>
      <c r="M31" s="38" t="s">
        <v>635</v>
      </c>
      <c r="N31" s="19" t="str">
        <f>VLOOKUP(B31,[1]竞标式谈判!$B:$N,13,FALSE)</f>
        <v>方式2</v>
      </c>
      <c r="O31" s="37"/>
    </row>
    <row r="32" s="3" customFormat="1" ht="30" customHeight="1" spans="1:15">
      <c r="A32" s="15">
        <v>30</v>
      </c>
      <c r="B32" s="18" t="s">
        <v>719</v>
      </c>
      <c r="C32" s="18" t="s">
        <v>720</v>
      </c>
      <c r="D32" s="18" t="s">
        <v>721</v>
      </c>
      <c r="E32" s="19"/>
      <c r="F32" s="16" t="s">
        <v>19</v>
      </c>
      <c r="G32" s="53">
        <v>8</v>
      </c>
      <c r="H32" s="53">
        <v>100</v>
      </c>
      <c r="I32" s="25">
        <v>800</v>
      </c>
      <c r="J32" s="34" t="str">
        <f>VLOOKUP(B32,[1]竞标式谈判!$B:$J,9,FALSE)</f>
        <v>K4</v>
      </c>
      <c r="K32" s="19" t="s">
        <v>392</v>
      </c>
      <c r="L32" s="19" t="str">
        <f>VLOOKUP(B32,[1]竞标式谈判!$B:$L,11,FALSE)</f>
        <v>检修</v>
      </c>
      <c r="M32" s="34" t="s">
        <v>635</v>
      </c>
      <c r="N32" s="34" t="s">
        <v>30</v>
      </c>
      <c r="O32" s="37"/>
    </row>
    <row r="33" s="3" customFormat="1" ht="30" customHeight="1" spans="1:15">
      <c r="A33" s="15">
        <v>31</v>
      </c>
      <c r="B33" s="18" t="s">
        <v>722</v>
      </c>
      <c r="C33" s="18" t="s">
        <v>723</v>
      </c>
      <c r="D33" s="18" t="s">
        <v>724</v>
      </c>
      <c r="E33" s="19"/>
      <c r="F33" s="16" t="s">
        <v>19</v>
      </c>
      <c r="G33" s="53">
        <v>2</v>
      </c>
      <c r="H33" s="53">
        <v>50</v>
      </c>
      <c r="I33" s="25">
        <v>100</v>
      </c>
      <c r="J33" s="34" t="str">
        <f>VLOOKUP(B33,[1]竞标式谈判!$B:$J,9,FALSE)</f>
        <v>K5</v>
      </c>
      <c r="K33" s="19" t="s">
        <v>392</v>
      </c>
      <c r="L33" s="19" t="str">
        <f>VLOOKUP(B33,[1]竞标式谈判!$B:$L,11,FALSE)</f>
        <v>检修</v>
      </c>
      <c r="M33" s="34" t="s">
        <v>635</v>
      </c>
      <c r="N33" s="34" t="s">
        <v>30</v>
      </c>
      <c r="O33" s="37"/>
    </row>
    <row r="34" s="3" customFormat="1" ht="30" customHeight="1" spans="1:15">
      <c r="A34" s="15">
        <v>32</v>
      </c>
      <c r="B34" s="56" t="s">
        <v>725</v>
      </c>
      <c r="C34" s="56" t="s">
        <v>726</v>
      </c>
      <c r="D34" s="57" t="s">
        <v>727</v>
      </c>
      <c r="E34" s="58"/>
      <c r="F34" s="21" t="s">
        <v>19</v>
      </c>
      <c r="G34" s="59">
        <v>2</v>
      </c>
      <c r="H34" s="59">
        <v>50</v>
      </c>
      <c r="I34" s="90">
        <v>100</v>
      </c>
      <c r="J34" s="34" t="str">
        <f>VLOOKUP(B34,[1]竞标式谈判!$B:$J,9,FALSE)</f>
        <v>国贸出口</v>
      </c>
      <c r="K34" s="58" t="s">
        <v>392</v>
      </c>
      <c r="L34" s="19" t="str">
        <f>VLOOKUP(B34,[1]竞标式谈判!$B:$L,11,FALSE)</f>
        <v>国贸出口</v>
      </c>
      <c r="M34" s="91" t="s">
        <v>631</v>
      </c>
      <c r="N34" s="34" t="s">
        <v>30</v>
      </c>
      <c r="O34" s="92"/>
    </row>
    <row r="35" s="4" customFormat="1" ht="30" customHeight="1" spans="1:15">
      <c r="A35" s="15">
        <v>33</v>
      </c>
      <c r="B35" s="18" t="s">
        <v>728</v>
      </c>
      <c r="C35" s="20" t="s">
        <v>729</v>
      </c>
      <c r="D35" s="20" t="s">
        <v>730</v>
      </c>
      <c r="E35" s="19"/>
      <c r="F35" s="16" t="s">
        <v>19</v>
      </c>
      <c r="G35" s="53">
        <v>8</v>
      </c>
      <c r="H35" s="53">
        <v>100</v>
      </c>
      <c r="I35" s="25">
        <v>800</v>
      </c>
      <c r="J35" s="34" t="str">
        <f>VLOOKUP(B35,[1]竞标式谈判!$B:$J,9,FALSE)</f>
        <v>国贸出口</v>
      </c>
      <c r="K35" s="19" t="s">
        <v>392</v>
      </c>
      <c r="L35" s="19" t="str">
        <f>VLOOKUP(B35,[1]竞标式谈判!$B:$L,11,FALSE)</f>
        <v>国贸出口</v>
      </c>
      <c r="M35" s="34" t="s">
        <v>631</v>
      </c>
      <c r="N35" s="34" t="s">
        <v>30</v>
      </c>
      <c r="O35" s="37"/>
    </row>
    <row r="36" s="4" customFormat="1" ht="30" customHeight="1" spans="1:15">
      <c r="A36" s="15">
        <v>34</v>
      </c>
      <c r="B36" s="115" t="s">
        <v>731</v>
      </c>
      <c r="C36" s="20" t="s">
        <v>729</v>
      </c>
      <c r="D36" s="20" t="s">
        <v>732</v>
      </c>
      <c r="E36" s="19"/>
      <c r="F36" s="16" t="s">
        <v>19</v>
      </c>
      <c r="G36" s="53">
        <v>8</v>
      </c>
      <c r="H36" s="53">
        <v>100</v>
      </c>
      <c r="I36" s="89">
        <v>800</v>
      </c>
      <c r="J36" s="34" t="str">
        <f>VLOOKUP(B36,[1]竞标式谈判!$B:$J,9,FALSE)</f>
        <v>国贸出口</v>
      </c>
      <c r="K36" s="19" t="s">
        <v>392</v>
      </c>
      <c r="L36" s="19" t="str">
        <f>VLOOKUP(B36,[1]竞标式谈判!$B:$L,11,FALSE)</f>
        <v>国贸出口</v>
      </c>
      <c r="M36" s="34" t="s">
        <v>631</v>
      </c>
      <c r="N36" s="34" t="s">
        <v>30</v>
      </c>
      <c r="O36" s="37"/>
    </row>
    <row r="37" s="4" customFormat="1" ht="30" customHeight="1" spans="1:15">
      <c r="A37" s="15">
        <v>35</v>
      </c>
      <c r="B37" s="32" t="s">
        <v>733</v>
      </c>
      <c r="C37" s="32" t="s">
        <v>734</v>
      </c>
      <c r="D37" s="20" t="s">
        <v>735</v>
      </c>
      <c r="E37" s="19"/>
      <c r="F37" s="16" t="s">
        <v>19</v>
      </c>
      <c r="G37" s="53">
        <v>4</v>
      </c>
      <c r="H37" s="53">
        <v>25</v>
      </c>
      <c r="I37" s="89">
        <v>100</v>
      </c>
      <c r="J37" s="34" t="str">
        <f>VLOOKUP(B37,[1]竞标式谈判!$B:$J,9,FALSE)</f>
        <v>国贸出口</v>
      </c>
      <c r="K37" s="19" t="s">
        <v>392</v>
      </c>
      <c r="L37" s="19" t="str">
        <f>VLOOKUP(B37,[1]竞标式谈判!$B:$L,11,FALSE)</f>
        <v>国贸出口</v>
      </c>
      <c r="M37" s="34" t="s">
        <v>631</v>
      </c>
      <c r="N37" s="34" t="s">
        <v>30</v>
      </c>
      <c r="O37" s="37"/>
    </row>
    <row r="38" s="4" customFormat="1" ht="30" customHeight="1" spans="1:15">
      <c r="A38" s="15">
        <v>36</v>
      </c>
      <c r="B38" s="32" t="s">
        <v>736</v>
      </c>
      <c r="C38" s="32" t="s">
        <v>734</v>
      </c>
      <c r="D38" s="20" t="s">
        <v>737</v>
      </c>
      <c r="E38" s="19"/>
      <c r="F38" s="16" t="s">
        <v>19</v>
      </c>
      <c r="G38" s="53">
        <v>4</v>
      </c>
      <c r="H38" s="53">
        <v>25</v>
      </c>
      <c r="I38" s="89">
        <v>100</v>
      </c>
      <c r="J38" s="34" t="str">
        <f>VLOOKUP(B38,[1]竞标式谈判!$B:$J,9,FALSE)</f>
        <v>国贸出口</v>
      </c>
      <c r="K38" s="19" t="s">
        <v>392</v>
      </c>
      <c r="L38" s="19" t="str">
        <f>VLOOKUP(B38,[1]竞标式谈判!$B:$L,11,FALSE)</f>
        <v>国贸出口</v>
      </c>
      <c r="M38" s="34" t="s">
        <v>631</v>
      </c>
      <c r="N38" s="34" t="s">
        <v>30</v>
      </c>
      <c r="O38" s="37"/>
    </row>
    <row r="39" s="4" customFormat="1" ht="30" customHeight="1" spans="1:15">
      <c r="A39" s="15">
        <v>37</v>
      </c>
      <c r="B39" s="18" t="s">
        <v>738</v>
      </c>
      <c r="C39" s="20" t="s">
        <v>739</v>
      </c>
      <c r="D39" s="23" t="s">
        <v>740</v>
      </c>
      <c r="E39" s="19"/>
      <c r="F39" s="16" t="s">
        <v>19</v>
      </c>
      <c r="G39" s="53">
        <v>8</v>
      </c>
      <c r="H39" s="53">
        <v>25</v>
      </c>
      <c r="I39" s="25">
        <v>200</v>
      </c>
      <c r="J39" s="34" t="str">
        <f>VLOOKUP(B39,[1]竞标式谈判!$B:$J,9,FALSE)</f>
        <v>国贸出口</v>
      </c>
      <c r="K39" s="19" t="s">
        <v>392</v>
      </c>
      <c r="L39" s="19" t="str">
        <f>VLOOKUP(B39,[1]竞标式谈判!$B:$L,11,FALSE)</f>
        <v>国贸出口</v>
      </c>
      <c r="M39" s="20" t="s">
        <v>635</v>
      </c>
      <c r="N39" s="34" t="s">
        <v>30</v>
      </c>
      <c r="O39" s="37"/>
    </row>
    <row r="40" s="4" customFormat="1" ht="30" customHeight="1" spans="1:15">
      <c r="A40" s="15">
        <v>38</v>
      </c>
      <c r="B40" s="20" t="s">
        <v>741</v>
      </c>
      <c r="C40" s="20" t="s">
        <v>739</v>
      </c>
      <c r="D40" s="23" t="s">
        <v>732</v>
      </c>
      <c r="E40" s="19"/>
      <c r="F40" s="16" t="s">
        <v>19</v>
      </c>
      <c r="G40" s="53">
        <v>8</v>
      </c>
      <c r="H40" s="53">
        <v>100</v>
      </c>
      <c r="I40" s="25">
        <v>800</v>
      </c>
      <c r="J40" s="34" t="str">
        <f>VLOOKUP(B40,[1]竞标式谈判!$B:$J,9,FALSE)</f>
        <v>国贸出口</v>
      </c>
      <c r="K40" s="19" t="s">
        <v>392</v>
      </c>
      <c r="L40" s="19" t="str">
        <f>VLOOKUP(B40,[1]竞标式谈判!$B:$L,11,FALSE)</f>
        <v>国贸出口</v>
      </c>
      <c r="M40" s="20" t="s">
        <v>635</v>
      </c>
      <c r="N40" s="34" t="s">
        <v>30</v>
      </c>
      <c r="O40" s="37"/>
    </row>
    <row r="41" s="4" customFormat="1" ht="30" customHeight="1" spans="1:15">
      <c r="A41" s="15">
        <v>39</v>
      </c>
      <c r="B41" s="20" t="s">
        <v>742</v>
      </c>
      <c r="C41" s="20" t="s">
        <v>734</v>
      </c>
      <c r="D41" s="23" t="s">
        <v>743</v>
      </c>
      <c r="E41" s="19"/>
      <c r="F41" s="16" t="s">
        <v>19</v>
      </c>
      <c r="G41" s="53">
        <v>2</v>
      </c>
      <c r="H41" s="53">
        <v>50</v>
      </c>
      <c r="I41" s="25">
        <v>100</v>
      </c>
      <c r="J41" s="34" t="str">
        <f>VLOOKUP(B41,[1]竞标式谈判!$B:$J,9,FALSE)</f>
        <v>国贸出口</v>
      </c>
      <c r="K41" s="19" t="s">
        <v>392</v>
      </c>
      <c r="L41" s="19" t="str">
        <f>VLOOKUP(B41,[1]竞标式谈判!$B:$L,11,FALSE)</f>
        <v>国贸出口</v>
      </c>
      <c r="M41" s="20" t="s">
        <v>631</v>
      </c>
      <c r="N41" s="34" t="s">
        <v>30</v>
      </c>
      <c r="O41" s="37"/>
    </row>
    <row r="42" s="4" customFormat="1" ht="30" customHeight="1" spans="1:15">
      <c r="A42" s="15">
        <v>40</v>
      </c>
      <c r="B42" s="20" t="s">
        <v>744</v>
      </c>
      <c r="C42" s="20" t="s">
        <v>734</v>
      </c>
      <c r="D42" s="23" t="s">
        <v>745</v>
      </c>
      <c r="E42" s="19"/>
      <c r="F42" s="16" t="s">
        <v>19</v>
      </c>
      <c r="G42" s="53">
        <v>2</v>
      </c>
      <c r="H42" s="53">
        <v>50</v>
      </c>
      <c r="I42" s="25">
        <v>100</v>
      </c>
      <c r="J42" s="34" t="str">
        <f>VLOOKUP(B42,[1]竞标式谈判!$B:$J,9,FALSE)</f>
        <v>国贸出口</v>
      </c>
      <c r="K42" s="19" t="s">
        <v>392</v>
      </c>
      <c r="L42" s="19" t="str">
        <f>VLOOKUP(B42,[1]竞标式谈判!$B:$L,11,FALSE)</f>
        <v>国贸出口</v>
      </c>
      <c r="M42" s="20" t="s">
        <v>631</v>
      </c>
      <c r="N42" s="34" t="s">
        <v>30</v>
      </c>
      <c r="O42" s="37"/>
    </row>
    <row r="43" s="4" customFormat="1" ht="30" customHeight="1" spans="1:15">
      <c r="A43" s="15">
        <v>41</v>
      </c>
      <c r="B43" s="20" t="s">
        <v>746</v>
      </c>
      <c r="C43" s="20" t="s">
        <v>729</v>
      </c>
      <c r="D43" s="23" t="s">
        <v>747</v>
      </c>
      <c r="E43" s="19"/>
      <c r="F43" s="16" t="s">
        <v>19</v>
      </c>
      <c r="G43" s="53">
        <v>8</v>
      </c>
      <c r="H43" s="53">
        <v>100</v>
      </c>
      <c r="I43" s="25">
        <v>800</v>
      </c>
      <c r="J43" s="34" t="str">
        <f>VLOOKUP(B43,[1]竞标式谈判!$B:$J,9,FALSE)</f>
        <v>国贸出口</v>
      </c>
      <c r="K43" s="19" t="s">
        <v>392</v>
      </c>
      <c r="L43" s="19" t="str">
        <f>VLOOKUP(B43,[1]竞标式谈判!$B:$L,11,FALSE)</f>
        <v>国贸出口</v>
      </c>
      <c r="M43" s="20" t="s">
        <v>631</v>
      </c>
      <c r="N43" s="34" t="s">
        <v>30</v>
      </c>
      <c r="O43" s="37"/>
    </row>
    <row r="44" s="5" customFormat="1" ht="26" customHeight="1" spans="1:15">
      <c r="A44" s="78">
        <v>42</v>
      </c>
      <c r="B44" s="116" t="s">
        <v>748</v>
      </c>
      <c r="C44" s="117" t="s">
        <v>749</v>
      </c>
      <c r="D44" s="81"/>
      <c r="E44" s="81" t="s">
        <v>750</v>
      </c>
      <c r="F44" s="118" t="s">
        <v>751</v>
      </c>
      <c r="G44" s="83" t="s">
        <v>586</v>
      </c>
      <c r="H44" s="83" t="s">
        <v>752</v>
      </c>
      <c r="I44" s="100">
        <f t="shared" ref="I44:I49" si="1">G44*H44</f>
        <v>4000</v>
      </c>
      <c r="J44" s="83" t="s">
        <v>753</v>
      </c>
      <c r="K44" s="83" t="s">
        <v>589</v>
      </c>
      <c r="L44" s="83" t="s">
        <v>590</v>
      </c>
      <c r="M44" s="101" t="s">
        <v>631</v>
      </c>
      <c r="N44" s="83" t="s">
        <v>30</v>
      </c>
      <c r="O44" s="127"/>
    </row>
    <row r="45" s="5" customFormat="1" ht="29" customHeight="1" spans="1:15">
      <c r="A45" s="78">
        <v>43</v>
      </c>
      <c r="B45" s="116" t="s">
        <v>754</v>
      </c>
      <c r="C45" s="117" t="s">
        <v>755</v>
      </c>
      <c r="D45" s="81"/>
      <c r="E45" s="81" t="s">
        <v>756</v>
      </c>
      <c r="F45" s="118" t="s">
        <v>751</v>
      </c>
      <c r="G45" s="83" t="s">
        <v>586</v>
      </c>
      <c r="H45" s="83" t="s">
        <v>757</v>
      </c>
      <c r="I45" s="100">
        <f t="shared" si="1"/>
        <v>12000</v>
      </c>
      <c r="J45" s="83" t="s">
        <v>758</v>
      </c>
      <c r="K45" s="83" t="s">
        <v>589</v>
      </c>
      <c r="L45" s="83" t="s">
        <v>590</v>
      </c>
      <c r="M45" s="101" t="s">
        <v>631</v>
      </c>
      <c r="N45" s="83" t="s">
        <v>30</v>
      </c>
      <c r="O45" s="127"/>
    </row>
    <row r="46" s="5" customFormat="1" ht="27" customHeight="1" spans="1:15">
      <c r="A46" s="78">
        <v>44</v>
      </c>
      <c r="B46" s="116" t="s">
        <v>759</v>
      </c>
      <c r="C46" s="117" t="s">
        <v>760</v>
      </c>
      <c r="D46" s="81"/>
      <c r="E46" s="81" t="s">
        <v>750</v>
      </c>
      <c r="F46" s="118" t="s">
        <v>751</v>
      </c>
      <c r="G46" s="83" t="s">
        <v>586</v>
      </c>
      <c r="H46" s="83" t="s">
        <v>761</v>
      </c>
      <c r="I46" s="100">
        <f t="shared" si="1"/>
        <v>8000</v>
      </c>
      <c r="J46" s="83" t="s">
        <v>753</v>
      </c>
      <c r="K46" s="83" t="s">
        <v>589</v>
      </c>
      <c r="L46" s="83" t="s">
        <v>590</v>
      </c>
      <c r="M46" s="101" t="s">
        <v>631</v>
      </c>
      <c r="N46" s="83" t="s">
        <v>30</v>
      </c>
      <c r="O46" s="127"/>
    </row>
    <row r="47" s="5" customFormat="1" ht="24" spans="1:15">
      <c r="A47" s="78">
        <v>45</v>
      </c>
      <c r="B47" s="116" t="s">
        <v>762</v>
      </c>
      <c r="C47" s="117" t="s">
        <v>763</v>
      </c>
      <c r="D47" s="81"/>
      <c r="E47" s="81" t="s">
        <v>756</v>
      </c>
      <c r="F47" s="118" t="s">
        <v>751</v>
      </c>
      <c r="G47" s="83" t="s">
        <v>586</v>
      </c>
      <c r="H47" s="83" t="s">
        <v>752</v>
      </c>
      <c r="I47" s="100">
        <f t="shared" si="1"/>
        <v>4000</v>
      </c>
      <c r="J47" s="83" t="s">
        <v>758</v>
      </c>
      <c r="K47" s="83" t="s">
        <v>589</v>
      </c>
      <c r="L47" s="83" t="s">
        <v>590</v>
      </c>
      <c r="M47" s="101" t="s">
        <v>631</v>
      </c>
      <c r="N47" s="83" t="s">
        <v>30</v>
      </c>
      <c r="O47" s="127"/>
    </row>
    <row r="48" s="5" customFormat="1" ht="19" customHeight="1" spans="1:15">
      <c r="A48" s="78">
        <v>46</v>
      </c>
      <c r="B48" s="116" t="s">
        <v>764</v>
      </c>
      <c r="C48" s="119" t="s">
        <v>765</v>
      </c>
      <c r="D48" s="81"/>
      <c r="E48" s="81" t="s">
        <v>756</v>
      </c>
      <c r="F48" s="118" t="s">
        <v>751</v>
      </c>
      <c r="G48" s="83" t="s">
        <v>586</v>
      </c>
      <c r="H48" s="83" t="s">
        <v>761</v>
      </c>
      <c r="I48" s="100">
        <f t="shared" si="1"/>
        <v>8000</v>
      </c>
      <c r="J48" s="83" t="s">
        <v>758</v>
      </c>
      <c r="K48" s="83" t="s">
        <v>589</v>
      </c>
      <c r="L48" s="83" t="s">
        <v>590</v>
      </c>
      <c r="M48" s="101" t="s">
        <v>631</v>
      </c>
      <c r="N48" s="83" t="s">
        <v>24</v>
      </c>
      <c r="O48" s="127"/>
    </row>
    <row r="49" s="5" customFormat="1" ht="28" customHeight="1" spans="1:15">
      <c r="A49" s="86">
        <v>47</v>
      </c>
      <c r="B49" s="120" t="s">
        <v>766</v>
      </c>
      <c r="C49" s="121" t="s">
        <v>767</v>
      </c>
      <c r="D49" s="122"/>
      <c r="E49" s="122" t="s">
        <v>750</v>
      </c>
      <c r="F49" s="123" t="s">
        <v>751</v>
      </c>
      <c r="G49" s="124" t="s">
        <v>586</v>
      </c>
      <c r="H49" s="124" t="s">
        <v>752</v>
      </c>
      <c r="I49" s="128">
        <f t="shared" si="1"/>
        <v>4000</v>
      </c>
      <c r="J49" s="124" t="s">
        <v>753</v>
      </c>
      <c r="K49" s="124" t="s">
        <v>589</v>
      </c>
      <c r="L49" s="124" t="s">
        <v>590</v>
      </c>
      <c r="M49" s="129" t="s">
        <v>631</v>
      </c>
      <c r="N49" s="124" t="s">
        <v>24</v>
      </c>
      <c r="O49" s="130"/>
    </row>
    <row r="50" s="4" customFormat="1" ht="30" customHeight="1" spans="1:15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31"/>
    </row>
  </sheetData>
  <autoFilter xmlns:etc="http://www.wps.cn/officeDocument/2017/etCustomData" ref="A2:O50" etc:filterBottomFollowUsedRange="0">
    <extLst/>
  </autoFilter>
  <mergeCells count="2">
    <mergeCell ref="A1:O1"/>
    <mergeCell ref="A50:O50"/>
  </mergeCells>
  <conditionalFormatting sqref="B44:B4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1"/>
  <sheetViews>
    <sheetView tabSelected="1" workbookViewId="0">
      <pane ySplit="2" topLeftCell="A3" activePane="bottomLeft" state="frozen"/>
      <selection/>
      <selection pane="bottomLeft" activeCell="K267" sqref="K267"/>
    </sheetView>
  </sheetViews>
  <sheetFormatPr defaultColWidth="9" defaultRowHeight="13.5"/>
  <cols>
    <col min="1" max="1" width="4.125" style="1" customWidth="1"/>
    <col min="2" max="2" width="13.125" style="7" customWidth="1"/>
    <col min="3" max="3" width="24.375" style="2" customWidth="1"/>
    <col min="4" max="4" width="18.25" style="2" customWidth="1"/>
    <col min="5" max="5" width="11.625" style="2" customWidth="1"/>
    <col min="6" max="6" width="4.625" style="1" customWidth="1"/>
    <col min="7" max="7" width="5.625" style="1" customWidth="1"/>
    <col min="8" max="8" width="5.875" style="1" customWidth="1"/>
    <col min="9" max="9" width="7.75" style="1" customWidth="1"/>
    <col min="10" max="10" width="11.875" style="1" customWidth="1"/>
    <col min="11" max="11" width="7.375" style="1" customWidth="1"/>
    <col min="12" max="12" width="8.75" style="1" customWidth="1"/>
    <col min="13" max="13" width="5.875" style="8" customWidth="1"/>
    <col min="14" max="14" width="7.625" style="1" customWidth="1"/>
    <col min="15" max="15" width="7.125" style="1" customWidth="1"/>
    <col min="16" max="16384" width="9" style="1"/>
  </cols>
  <sheetData>
    <row r="1" s="1" customFormat="1" ht="40" customHeight="1" spans="1:15">
      <c r="A1" s="9" t="s">
        <v>768</v>
      </c>
      <c r="B1" s="10"/>
      <c r="C1" s="11"/>
      <c r="D1" s="11"/>
      <c r="E1" s="11"/>
      <c r="F1" s="10"/>
      <c r="G1" s="9"/>
      <c r="H1" s="9"/>
      <c r="I1" s="26"/>
      <c r="J1" s="27"/>
      <c r="K1" s="27"/>
      <c r="L1" s="27"/>
      <c r="M1" s="28"/>
      <c r="N1" s="9"/>
      <c r="O1" s="27"/>
    </row>
    <row r="2" s="2" customFormat="1" ht="48" customHeight="1" spans="1:1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29" t="s">
        <v>9</v>
      </c>
      <c r="J2" s="13" t="s">
        <v>10</v>
      </c>
      <c r="K2" s="13" t="s">
        <v>11</v>
      </c>
      <c r="L2" s="13" t="s">
        <v>12</v>
      </c>
      <c r="M2" s="30" t="s">
        <v>13</v>
      </c>
      <c r="N2" s="13" t="s">
        <v>14</v>
      </c>
      <c r="O2" s="31" t="s">
        <v>15</v>
      </c>
    </row>
    <row r="3" s="3" customFormat="1" ht="30" customHeight="1" spans="1:15">
      <c r="A3" s="15">
        <v>1</v>
      </c>
      <c r="B3" s="16" t="s">
        <v>16</v>
      </c>
      <c r="C3" s="16" t="s">
        <v>17</v>
      </c>
      <c r="D3" s="16" t="s">
        <v>18</v>
      </c>
      <c r="E3" s="17"/>
      <c r="F3" s="16" t="s">
        <v>19</v>
      </c>
      <c r="G3" s="18">
        <v>6</v>
      </c>
      <c r="H3" s="19"/>
      <c r="I3" s="32">
        <v>3600</v>
      </c>
      <c r="J3" s="33" t="s">
        <v>20</v>
      </c>
      <c r="K3" s="19" t="s">
        <v>21</v>
      </c>
      <c r="L3" s="34" t="s">
        <v>22</v>
      </c>
      <c r="M3" s="35" t="s">
        <v>23</v>
      </c>
      <c r="N3" s="36" t="s">
        <v>24</v>
      </c>
      <c r="O3" s="37"/>
    </row>
    <row r="4" s="3" customFormat="1" ht="30" customHeight="1" spans="1:15">
      <c r="A4" s="15">
        <v>2</v>
      </c>
      <c r="B4" s="16" t="s">
        <v>628</v>
      </c>
      <c r="C4" s="16" t="s">
        <v>629</v>
      </c>
      <c r="D4" s="16" t="s">
        <v>630</v>
      </c>
      <c r="E4" s="17"/>
      <c r="F4" s="16" t="s">
        <v>28</v>
      </c>
      <c r="G4" s="16">
        <v>1</v>
      </c>
      <c r="H4" s="19"/>
      <c r="I4" s="32">
        <v>600</v>
      </c>
      <c r="J4" s="33" t="s">
        <v>20</v>
      </c>
      <c r="K4" s="19" t="s">
        <v>21</v>
      </c>
      <c r="L4" s="34" t="s">
        <v>22</v>
      </c>
      <c r="M4" s="35" t="s">
        <v>631</v>
      </c>
      <c r="N4" s="36" t="s">
        <v>24</v>
      </c>
      <c r="O4" s="37"/>
    </row>
    <row r="5" s="3" customFormat="1" ht="30" customHeight="1" spans="1:15">
      <c r="A5" s="15">
        <v>3</v>
      </c>
      <c r="B5" s="16" t="s">
        <v>25</v>
      </c>
      <c r="C5" s="16" t="s">
        <v>26</v>
      </c>
      <c r="D5" s="16" t="s">
        <v>27</v>
      </c>
      <c r="E5" s="17"/>
      <c r="F5" s="16" t="s">
        <v>28</v>
      </c>
      <c r="G5" s="18">
        <v>1</v>
      </c>
      <c r="H5" s="19"/>
      <c r="I5" s="32">
        <v>1000</v>
      </c>
      <c r="J5" s="33" t="s">
        <v>20</v>
      </c>
      <c r="K5" s="19" t="s">
        <v>21</v>
      </c>
      <c r="L5" s="34" t="s">
        <v>22</v>
      </c>
      <c r="M5" s="35" t="s">
        <v>29</v>
      </c>
      <c r="N5" s="36" t="s">
        <v>30</v>
      </c>
      <c r="O5" s="37"/>
    </row>
    <row r="6" s="3" customFormat="1" ht="30" customHeight="1" spans="1:15">
      <c r="A6" s="15">
        <v>4</v>
      </c>
      <c r="B6" s="16" t="s">
        <v>31</v>
      </c>
      <c r="C6" s="16" t="s">
        <v>32</v>
      </c>
      <c r="D6" s="16" t="s">
        <v>33</v>
      </c>
      <c r="E6" s="17"/>
      <c r="F6" s="16" t="s">
        <v>28</v>
      </c>
      <c r="G6" s="18">
        <v>1</v>
      </c>
      <c r="H6" s="19"/>
      <c r="I6" s="32">
        <v>1000</v>
      </c>
      <c r="J6" s="33" t="s">
        <v>20</v>
      </c>
      <c r="K6" s="19" t="s">
        <v>21</v>
      </c>
      <c r="L6" s="34" t="s">
        <v>22</v>
      </c>
      <c r="M6" s="35" t="s">
        <v>29</v>
      </c>
      <c r="N6" s="36" t="s">
        <v>30</v>
      </c>
      <c r="O6" s="37"/>
    </row>
    <row r="7" s="3" customFormat="1" ht="30" customHeight="1" spans="1:15">
      <c r="A7" s="15">
        <v>5</v>
      </c>
      <c r="B7" s="16" t="s">
        <v>632</v>
      </c>
      <c r="C7" s="16" t="s">
        <v>633</v>
      </c>
      <c r="D7" s="16" t="s">
        <v>634</v>
      </c>
      <c r="E7" s="17"/>
      <c r="F7" s="16" t="s">
        <v>19</v>
      </c>
      <c r="G7" s="16">
        <v>2</v>
      </c>
      <c r="H7" s="19"/>
      <c r="I7" s="32">
        <v>1200</v>
      </c>
      <c r="J7" s="33" t="s">
        <v>20</v>
      </c>
      <c r="K7" s="19" t="s">
        <v>21</v>
      </c>
      <c r="L7" s="34" t="s">
        <v>22</v>
      </c>
      <c r="M7" s="35" t="s">
        <v>635</v>
      </c>
      <c r="N7" s="36" t="s">
        <v>24</v>
      </c>
      <c r="O7" s="37"/>
    </row>
    <row r="8" s="3" customFormat="1" ht="30" customHeight="1" spans="1:15">
      <c r="A8" s="15">
        <v>6</v>
      </c>
      <c r="B8" s="16" t="s">
        <v>636</v>
      </c>
      <c r="C8" s="16" t="s">
        <v>637</v>
      </c>
      <c r="D8" s="16" t="s">
        <v>638</v>
      </c>
      <c r="E8" s="17"/>
      <c r="F8" s="16" t="s">
        <v>19</v>
      </c>
      <c r="G8" s="16">
        <v>1</v>
      </c>
      <c r="H8" s="19"/>
      <c r="I8" s="32">
        <v>300</v>
      </c>
      <c r="J8" s="33" t="s">
        <v>20</v>
      </c>
      <c r="K8" s="19" t="s">
        <v>21</v>
      </c>
      <c r="L8" s="34" t="s">
        <v>22</v>
      </c>
      <c r="M8" s="35" t="s">
        <v>635</v>
      </c>
      <c r="N8" s="36" t="s">
        <v>24</v>
      </c>
      <c r="O8" s="37"/>
    </row>
    <row r="9" s="3" customFormat="1" ht="30" customHeight="1" spans="1:15">
      <c r="A9" s="15">
        <v>7</v>
      </c>
      <c r="B9" s="16" t="s">
        <v>34</v>
      </c>
      <c r="C9" s="16" t="s">
        <v>35</v>
      </c>
      <c r="D9" s="16" t="s">
        <v>36</v>
      </c>
      <c r="E9" s="17"/>
      <c r="F9" s="16" t="s">
        <v>19</v>
      </c>
      <c r="G9" s="18">
        <v>1</v>
      </c>
      <c r="H9" s="19"/>
      <c r="I9" s="16">
        <v>300</v>
      </c>
      <c r="J9" s="33" t="s">
        <v>20</v>
      </c>
      <c r="K9" s="19" t="s">
        <v>21</v>
      </c>
      <c r="L9" s="34" t="s">
        <v>22</v>
      </c>
      <c r="M9" s="35" t="s">
        <v>23</v>
      </c>
      <c r="N9" s="36" t="s">
        <v>30</v>
      </c>
      <c r="O9" s="37"/>
    </row>
    <row r="10" s="3" customFormat="1" ht="30" customHeight="1" spans="1:15">
      <c r="A10" s="15">
        <v>8</v>
      </c>
      <c r="B10" s="16" t="s">
        <v>37</v>
      </c>
      <c r="C10" s="16" t="s">
        <v>38</v>
      </c>
      <c r="D10" s="20" t="s">
        <v>39</v>
      </c>
      <c r="E10" s="17"/>
      <c r="F10" s="21" t="s">
        <v>40</v>
      </c>
      <c r="G10" s="21">
        <v>1</v>
      </c>
      <c r="H10" s="19"/>
      <c r="I10" s="16">
        <v>20</v>
      </c>
      <c r="J10" s="33" t="s">
        <v>20</v>
      </c>
      <c r="K10" s="19" t="s">
        <v>21</v>
      </c>
      <c r="L10" s="34" t="s">
        <v>22</v>
      </c>
      <c r="M10" s="35" t="s">
        <v>23</v>
      </c>
      <c r="N10" s="36" t="s">
        <v>30</v>
      </c>
      <c r="O10" s="37"/>
    </row>
    <row r="11" s="3" customFormat="1" ht="30" customHeight="1" spans="1:15">
      <c r="A11" s="15">
        <v>9</v>
      </c>
      <c r="B11" s="22"/>
      <c r="C11" s="23" t="s">
        <v>41</v>
      </c>
      <c r="D11" s="20" t="s">
        <v>42</v>
      </c>
      <c r="E11" s="17"/>
      <c r="F11" s="20" t="s">
        <v>19</v>
      </c>
      <c r="G11" s="18">
        <v>1</v>
      </c>
      <c r="H11" s="19"/>
      <c r="I11" s="18">
        <v>3000</v>
      </c>
      <c r="J11" s="33" t="s">
        <v>20</v>
      </c>
      <c r="K11" s="19" t="s">
        <v>21</v>
      </c>
      <c r="L11" s="34" t="s">
        <v>43</v>
      </c>
      <c r="M11" s="35" t="s">
        <v>23</v>
      </c>
      <c r="N11" s="36" t="s">
        <v>24</v>
      </c>
      <c r="O11" s="37"/>
    </row>
    <row r="12" s="3" customFormat="1" ht="30" customHeight="1" spans="1:15">
      <c r="A12" s="15">
        <v>10</v>
      </c>
      <c r="B12" s="22"/>
      <c r="C12" s="23" t="s">
        <v>44</v>
      </c>
      <c r="D12" s="20" t="s">
        <v>45</v>
      </c>
      <c r="E12" s="17"/>
      <c r="F12" s="20" t="s">
        <v>19</v>
      </c>
      <c r="G12" s="18">
        <v>2</v>
      </c>
      <c r="H12" s="19"/>
      <c r="I12" s="32">
        <v>6000</v>
      </c>
      <c r="J12" s="33" t="s">
        <v>20</v>
      </c>
      <c r="K12" s="19" t="s">
        <v>21</v>
      </c>
      <c r="L12" s="34" t="s">
        <v>43</v>
      </c>
      <c r="M12" s="35" t="s">
        <v>23</v>
      </c>
      <c r="N12" s="36" t="s">
        <v>24</v>
      </c>
      <c r="O12" s="37"/>
    </row>
    <row r="13" s="3" customFormat="1" ht="30" customHeight="1" spans="1:15">
      <c r="A13" s="15">
        <v>11</v>
      </c>
      <c r="B13" s="22"/>
      <c r="C13" s="23" t="s">
        <v>46</v>
      </c>
      <c r="D13" s="20" t="s">
        <v>47</v>
      </c>
      <c r="E13" s="17"/>
      <c r="F13" s="20" t="s">
        <v>19</v>
      </c>
      <c r="G13" s="18">
        <v>1</v>
      </c>
      <c r="H13" s="19"/>
      <c r="I13" s="18">
        <v>3000</v>
      </c>
      <c r="J13" s="33" t="s">
        <v>20</v>
      </c>
      <c r="K13" s="19" t="s">
        <v>21</v>
      </c>
      <c r="L13" s="34" t="s">
        <v>43</v>
      </c>
      <c r="M13" s="35" t="s">
        <v>23</v>
      </c>
      <c r="N13" s="36" t="s">
        <v>24</v>
      </c>
      <c r="O13" s="37"/>
    </row>
    <row r="14" s="3" customFormat="1" ht="30" customHeight="1" spans="1:15">
      <c r="A14" s="15">
        <v>12</v>
      </c>
      <c r="B14" s="20" t="s">
        <v>639</v>
      </c>
      <c r="C14" s="23" t="s">
        <v>640</v>
      </c>
      <c r="D14" s="20" t="s">
        <v>641</v>
      </c>
      <c r="E14" s="17"/>
      <c r="F14" s="20" t="s">
        <v>28</v>
      </c>
      <c r="G14" s="18">
        <v>1</v>
      </c>
      <c r="H14" s="19"/>
      <c r="I14" s="32">
        <v>800</v>
      </c>
      <c r="J14" s="33" t="s">
        <v>20</v>
      </c>
      <c r="K14" s="19" t="s">
        <v>21</v>
      </c>
      <c r="L14" s="34" t="s">
        <v>43</v>
      </c>
      <c r="M14" s="35" t="s">
        <v>631</v>
      </c>
      <c r="N14" s="36" t="s">
        <v>24</v>
      </c>
      <c r="O14" s="37"/>
    </row>
    <row r="15" s="3" customFormat="1" ht="30" customHeight="1" spans="1:15">
      <c r="A15" s="15">
        <v>13</v>
      </c>
      <c r="B15" s="20" t="s">
        <v>642</v>
      </c>
      <c r="C15" s="23" t="s">
        <v>643</v>
      </c>
      <c r="D15" s="20" t="s">
        <v>644</v>
      </c>
      <c r="E15" s="17"/>
      <c r="F15" s="20" t="s">
        <v>28</v>
      </c>
      <c r="G15" s="20" t="s">
        <v>127</v>
      </c>
      <c r="H15" s="19"/>
      <c r="I15" s="32">
        <v>600</v>
      </c>
      <c r="J15" s="33" t="s">
        <v>20</v>
      </c>
      <c r="K15" s="19" t="s">
        <v>21</v>
      </c>
      <c r="L15" s="34" t="s">
        <v>43</v>
      </c>
      <c r="M15" s="35" t="s">
        <v>631</v>
      </c>
      <c r="N15" s="36" t="s">
        <v>24</v>
      </c>
      <c r="O15" s="37"/>
    </row>
    <row r="16" s="3" customFormat="1" ht="30" customHeight="1" spans="1:15">
      <c r="A16" s="15">
        <v>14</v>
      </c>
      <c r="B16" s="20" t="s">
        <v>645</v>
      </c>
      <c r="C16" s="23" t="s">
        <v>646</v>
      </c>
      <c r="D16" s="20" t="s">
        <v>647</v>
      </c>
      <c r="E16" s="17"/>
      <c r="F16" s="20" t="s">
        <v>28</v>
      </c>
      <c r="G16" s="18">
        <v>1</v>
      </c>
      <c r="H16" s="19"/>
      <c r="I16" s="32">
        <v>800</v>
      </c>
      <c r="J16" s="33" t="s">
        <v>20</v>
      </c>
      <c r="K16" s="19" t="s">
        <v>21</v>
      </c>
      <c r="L16" s="34" t="s">
        <v>43</v>
      </c>
      <c r="M16" s="35" t="s">
        <v>631</v>
      </c>
      <c r="N16" s="36" t="s">
        <v>24</v>
      </c>
      <c r="O16" s="37"/>
    </row>
    <row r="17" s="3" customFormat="1" ht="30" customHeight="1" spans="1:15">
      <c r="A17" s="15">
        <v>15</v>
      </c>
      <c r="B17" s="20" t="s">
        <v>48</v>
      </c>
      <c r="C17" s="23" t="s">
        <v>49</v>
      </c>
      <c r="D17" s="20" t="s">
        <v>50</v>
      </c>
      <c r="E17" s="17"/>
      <c r="F17" s="20" t="s">
        <v>28</v>
      </c>
      <c r="G17" s="18">
        <v>1</v>
      </c>
      <c r="H17" s="19"/>
      <c r="I17" s="32">
        <v>800</v>
      </c>
      <c r="J17" s="33" t="s">
        <v>20</v>
      </c>
      <c r="K17" s="19" t="s">
        <v>21</v>
      </c>
      <c r="L17" s="34" t="s">
        <v>43</v>
      </c>
      <c r="M17" s="35" t="s">
        <v>23</v>
      </c>
      <c r="N17" s="36" t="s">
        <v>24</v>
      </c>
      <c r="O17" s="37"/>
    </row>
    <row r="18" s="3" customFormat="1" ht="30" customHeight="1" spans="1:15">
      <c r="A18" s="15">
        <v>16</v>
      </c>
      <c r="B18" s="20" t="s">
        <v>51</v>
      </c>
      <c r="C18" s="23" t="s">
        <v>52</v>
      </c>
      <c r="D18" s="20" t="s">
        <v>53</v>
      </c>
      <c r="E18" s="17"/>
      <c r="F18" s="20" t="s">
        <v>28</v>
      </c>
      <c r="G18" s="18">
        <v>1</v>
      </c>
      <c r="H18" s="19"/>
      <c r="I18" s="32">
        <v>1000</v>
      </c>
      <c r="J18" s="33" t="s">
        <v>20</v>
      </c>
      <c r="K18" s="19" t="s">
        <v>21</v>
      </c>
      <c r="L18" s="34" t="s">
        <v>43</v>
      </c>
      <c r="M18" s="35" t="s">
        <v>23</v>
      </c>
      <c r="N18" s="36" t="s">
        <v>24</v>
      </c>
      <c r="O18" s="37"/>
    </row>
    <row r="19" s="3" customFormat="1" ht="30" customHeight="1" spans="1:15">
      <c r="A19" s="15">
        <v>17</v>
      </c>
      <c r="B19" s="20" t="s">
        <v>54</v>
      </c>
      <c r="C19" s="23" t="s">
        <v>55</v>
      </c>
      <c r="D19" s="20" t="s">
        <v>56</v>
      </c>
      <c r="E19" s="17"/>
      <c r="F19" s="20" t="s">
        <v>28</v>
      </c>
      <c r="G19" s="18">
        <v>1</v>
      </c>
      <c r="H19" s="19"/>
      <c r="I19" s="32">
        <v>2000</v>
      </c>
      <c r="J19" s="33" t="s">
        <v>20</v>
      </c>
      <c r="K19" s="19" t="s">
        <v>21</v>
      </c>
      <c r="L19" s="34" t="s">
        <v>43</v>
      </c>
      <c r="M19" s="35" t="s">
        <v>23</v>
      </c>
      <c r="N19" s="36" t="s">
        <v>24</v>
      </c>
      <c r="O19" s="37"/>
    </row>
    <row r="20" s="3" customFormat="1" ht="30" customHeight="1" spans="1:15">
      <c r="A20" s="15">
        <v>18</v>
      </c>
      <c r="B20" s="20" t="s">
        <v>57</v>
      </c>
      <c r="C20" s="23" t="s">
        <v>58</v>
      </c>
      <c r="D20" s="20" t="s">
        <v>59</v>
      </c>
      <c r="E20" s="17"/>
      <c r="F20" s="20" t="s">
        <v>19</v>
      </c>
      <c r="G20" s="18">
        <v>1</v>
      </c>
      <c r="H20" s="19"/>
      <c r="I20" s="32">
        <v>10000</v>
      </c>
      <c r="J20" s="33" t="s">
        <v>20</v>
      </c>
      <c r="K20" s="19" t="s">
        <v>21</v>
      </c>
      <c r="L20" s="34" t="s">
        <v>43</v>
      </c>
      <c r="M20" s="35" t="s">
        <v>23</v>
      </c>
      <c r="N20" s="36" t="s">
        <v>24</v>
      </c>
      <c r="O20" s="37"/>
    </row>
    <row r="21" s="3" customFormat="1" ht="30" customHeight="1" spans="1:15">
      <c r="A21" s="15">
        <v>19</v>
      </c>
      <c r="B21" s="20" t="s">
        <v>60</v>
      </c>
      <c r="C21" s="23" t="s">
        <v>61</v>
      </c>
      <c r="D21" s="20" t="s">
        <v>62</v>
      </c>
      <c r="E21" s="17"/>
      <c r="F21" s="20" t="s">
        <v>19</v>
      </c>
      <c r="G21" s="24">
        <v>1</v>
      </c>
      <c r="H21" s="19"/>
      <c r="I21" s="32">
        <v>3000</v>
      </c>
      <c r="J21" s="33" t="s">
        <v>20</v>
      </c>
      <c r="K21" s="19" t="s">
        <v>21</v>
      </c>
      <c r="L21" s="34" t="s">
        <v>43</v>
      </c>
      <c r="M21" s="35" t="s">
        <v>23</v>
      </c>
      <c r="N21" s="36" t="s">
        <v>24</v>
      </c>
      <c r="O21" s="37"/>
    </row>
    <row r="22" s="3" customFormat="1" ht="30" customHeight="1" spans="1:15">
      <c r="A22" s="15">
        <v>20</v>
      </c>
      <c r="B22" s="20" t="s">
        <v>63</v>
      </c>
      <c r="C22" s="23" t="s">
        <v>64</v>
      </c>
      <c r="D22" s="20" t="s">
        <v>65</v>
      </c>
      <c r="E22" s="17"/>
      <c r="F22" s="20" t="s">
        <v>28</v>
      </c>
      <c r="G22" s="18">
        <v>1</v>
      </c>
      <c r="H22" s="19"/>
      <c r="I22" s="32">
        <v>4000</v>
      </c>
      <c r="J22" s="33" t="s">
        <v>20</v>
      </c>
      <c r="K22" s="19" t="s">
        <v>21</v>
      </c>
      <c r="L22" s="34" t="s">
        <v>43</v>
      </c>
      <c r="M22" s="35" t="s">
        <v>23</v>
      </c>
      <c r="N22" s="36" t="s">
        <v>24</v>
      </c>
      <c r="O22" s="37"/>
    </row>
    <row r="23" s="3" customFormat="1" ht="30" customHeight="1" spans="1:15">
      <c r="A23" s="15">
        <v>21</v>
      </c>
      <c r="B23" s="20" t="s">
        <v>66</v>
      </c>
      <c r="C23" s="23" t="s">
        <v>67</v>
      </c>
      <c r="D23" s="20" t="s">
        <v>68</v>
      </c>
      <c r="E23" s="17"/>
      <c r="F23" s="20" t="s">
        <v>19</v>
      </c>
      <c r="G23" s="18">
        <v>1</v>
      </c>
      <c r="H23" s="19"/>
      <c r="I23" s="32">
        <v>5000</v>
      </c>
      <c r="J23" s="33" t="s">
        <v>20</v>
      </c>
      <c r="K23" s="19" t="s">
        <v>21</v>
      </c>
      <c r="L23" s="34" t="s">
        <v>43</v>
      </c>
      <c r="M23" s="35" t="s">
        <v>23</v>
      </c>
      <c r="N23" s="36" t="s">
        <v>24</v>
      </c>
      <c r="O23" s="37"/>
    </row>
    <row r="24" s="3" customFormat="1" ht="30" customHeight="1" spans="1:15">
      <c r="A24" s="15">
        <v>22</v>
      </c>
      <c r="B24" s="20" t="s">
        <v>69</v>
      </c>
      <c r="C24" s="23" t="s">
        <v>70</v>
      </c>
      <c r="D24" s="20" t="s">
        <v>71</v>
      </c>
      <c r="E24" s="17"/>
      <c r="F24" s="20" t="s">
        <v>19</v>
      </c>
      <c r="G24" s="18">
        <v>1</v>
      </c>
      <c r="H24" s="19"/>
      <c r="I24" s="32">
        <v>500</v>
      </c>
      <c r="J24" s="33" t="s">
        <v>20</v>
      </c>
      <c r="K24" s="19" t="s">
        <v>21</v>
      </c>
      <c r="L24" s="34" t="s">
        <v>43</v>
      </c>
      <c r="M24" s="35" t="s">
        <v>23</v>
      </c>
      <c r="N24" s="36" t="s">
        <v>24</v>
      </c>
      <c r="O24" s="37"/>
    </row>
    <row r="25" s="3" customFormat="1" ht="30" customHeight="1" spans="1:15">
      <c r="A25" s="15">
        <v>23</v>
      </c>
      <c r="B25" s="20" t="s">
        <v>72</v>
      </c>
      <c r="C25" s="23" t="s">
        <v>73</v>
      </c>
      <c r="D25" s="20" t="s">
        <v>74</v>
      </c>
      <c r="E25" s="17"/>
      <c r="F25" s="20" t="s">
        <v>19</v>
      </c>
      <c r="G25" s="18">
        <v>1</v>
      </c>
      <c r="H25" s="19"/>
      <c r="I25" s="32">
        <v>500</v>
      </c>
      <c r="J25" s="33" t="s">
        <v>20</v>
      </c>
      <c r="K25" s="19" t="s">
        <v>21</v>
      </c>
      <c r="L25" s="34" t="s">
        <v>43</v>
      </c>
      <c r="M25" s="35" t="s">
        <v>23</v>
      </c>
      <c r="N25" s="36" t="s">
        <v>24</v>
      </c>
      <c r="O25" s="37"/>
    </row>
    <row r="26" s="3" customFormat="1" ht="30" customHeight="1" spans="1:15">
      <c r="A26" s="15">
        <v>24</v>
      </c>
      <c r="B26" s="20" t="s">
        <v>75</v>
      </c>
      <c r="C26" s="23" t="s">
        <v>76</v>
      </c>
      <c r="D26" s="20" t="s">
        <v>77</v>
      </c>
      <c r="E26" s="17"/>
      <c r="F26" s="20" t="s">
        <v>19</v>
      </c>
      <c r="G26" s="18">
        <v>1</v>
      </c>
      <c r="H26" s="19"/>
      <c r="I26" s="32">
        <v>1000</v>
      </c>
      <c r="J26" s="33" t="s">
        <v>20</v>
      </c>
      <c r="K26" s="19" t="s">
        <v>21</v>
      </c>
      <c r="L26" s="34" t="s">
        <v>43</v>
      </c>
      <c r="M26" s="35" t="s">
        <v>23</v>
      </c>
      <c r="N26" s="36" t="s">
        <v>24</v>
      </c>
      <c r="O26" s="37"/>
    </row>
    <row r="27" s="3" customFormat="1" ht="30" customHeight="1" spans="1:15">
      <c r="A27" s="15">
        <v>25</v>
      </c>
      <c r="B27" s="20" t="s">
        <v>78</v>
      </c>
      <c r="C27" s="23" t="s">
        <v>79</v>
      </c>
      <c r="D27" s="20" t="s">
        <v>80</v>
      </c>
      <c r="E27" s="17"/>
      <c r="F27" s="20" t="s">
        <v>28</v>
      </c>
      <c r="G27" s="18">
        <v>1</v>
      </c>
      <c r="H27" s="19"/>
      <c r="I27" s="32">
        <v>1000</v>
      </c>
      <c r="J27" s="33" t="s">
        <v>20</v>
      </c>
      <c r="K27" s="19" t="s">
        <v>21</v>
      </c>
      <c r="L27" s="34" t="s">
        <v>43</v>
      </c>
      <c r="M27" s="35" t="s">
        <v>23</v>
      </c>
      <c r="N27" s="36" t="s">
        <v>24</v>
      </c>
      <c r="O27" s="37"/>
    </row>
    <row r="28" s="3" customFormat="1" ht="30" customHeight="1" spans="1:15">
      <c r="A28" s="15">
        <v>26</v>
      </c>
      <c r="B28" s="20" t="s">
        <v>81</v>
      </c>
      <c r="C28" s="23" t="s">
        <v>82</v>
      </c>
      <c r="D28" s="20" t="s">
        <v>83</v>
      </c>
      <c r="E28" s="17"/>
      <c r="F28" s="20" t="s">
        <v>19</v>
      </c>
      <c r="G28" s="18">
        <v>1</v>
      </c>
      <c r="H28" s="19"/>
      <c r="I28" s="32">
        <v>600</v>
      </c>
      <c r="J28" s="33" t="s">
        <v>20</v>
      </c>
      <c r="K28" s="19" t="s">
        <v>21</v>
      </c>
      <c r="L28" s="34" t="s">
        <v>43</v>
      </c>
      <c r="M28" s="35" t="s">
        <v>23</v>
      </c>
      <c r="N28" s="36" t="s">
        <v>24</v>
      </c>
      <c r="O28" s="37"/>
    </row>
    <row r="29" s="3" customFormat="1" ht="30" customHeight="1" spans="1:15">
      <c r="A29" s="15">
        <v>27</v>
      </c>
      <c r="B29" s="20" t="s">
        <v>84</v>
      </c>
      <c r="C29" s="23" t="s">
        <v>85</v>
      </c>
      <c r="D29" s="20" t="s">
        <v>86</v>
      </c>
      <c r="E29" s="17"/>
      <c r="F29" s="20" t="s">
        <v>19</v>
      </c>
      <c r="G29" s="18">
        <v>1</v>
      </c>
      <c r="H29" s="19"/>
      <c r="I29" s="32">
        <v>1000</v>
      </c>
      <c r="J29" s="33" t="s">
        <v>20</v>
      </c>
      <c r="K29" s="19" t="s">
        <v>21</v>
      </c>
      <c r="L29" s="34" t="s">
        <v>43</v>
      </c>
      <c r="M29" s="35" t="s">
        <v>23</v>
      </c>
      <c r="N29" s="36" t="s">
        <v>24</v>
      </c>
      <c r="O29" s="37"/>
    </row>
    <row r="30" s="3" customFormat="1" ht="30" customHeight="1" spans="1:15">
      <c r="A30" s="15">
        <v>28</v>
      </c>
      <c r="B30" s="20" t="s">
        <v>87</v>
      </c>
      <c r="C30" s="23" t="s">
        <v>88</v>
      </c>
      <c r="D30" s="20" t="s">
        <v>89</v>
      </c>
      <c r="E30" s="17"/>
      <c r="F30" s="20" t="s">
        <v>19</v>
      </c>
      <c r="G30" s="18">
        <v>1</v>
      </c>
      <c r="H30" s="19"/>
      <c r="I30" s="32">
        <v>1000</v>
      </c>
      <c r="J30" s="33" t="s">
        <v>20</v>
      </c>
      <c r="K30" s="19" t="s">
        <v>21</v>
      </c>
      <c r="L30" s="34" t="s">
        <v>43</v>
      </c>
      <c r="M30" s="35" t="s">
        <v>23</v>
      </c>
      <c r="N30" s="36" t="s">
        <v>24</v>
      </c>
      <c r="O30" s="37"/>
    </row>
    <row r="31" s="3" customFormat="1" ht="30" customHeight="1" spans="1:15">
      <c r="A31" s="15">
        <v>29</v>
      </c>
      <c r="B31" s="20" t="s">
        <v>90</v>
      </c>
      <c r="C31" s="23" t="s">
        <v>91</v>
      </c>
      <c r="D31" s="20" t="s">
        <v>92</v>
      </c>
      <c r="E31" s="17"/>
      <c r="F31" s="20" t="s">
        <v>19</v>
      </c>
      <c r="G31" s="24">
        <v>1</v>
      </c>
      <c r="H31" s="19"/>
      <c r="I31" s="32">
        <v>800</v>
      </c>
      <c r="J31" s="33" t="s">
        <v>20</v>
      </c>
      <c r="K31" s="19" t="s">
        <v>21</v>
      </c>
      <c r="L31" s="34" t="s">
        <v>43</v>
      </c>
      <c r="M31" s="35" t="s">
        <v>23</v>
      </c>
      <c r="N31" s="36" t="s">
        <v>24</v>
      </c>
      <c r="O31" s="37"/>
    </row>
    <row r="32" s="3" customFormat="1" ht="30" customHeight="1" spans="1:15">
      <c r="A32" s="15">
        <v>30</v>
      </c>
      <c r="B32" s="20" t="s">
        <v>93</v>
      </c>
      <c r="C32" s="23" t="s">
        <v>94</v>
      </c>
      <c r="D32" s="20" t="s">
        <v>95</v>
      </c>
      <c r="E32" s="17"/>
      <c r="F32" s="20" t="s">
        <v>19</v>
      </c>
      <c r="G32" s="24">
        <v>1</v>
      </c>
      <c r="H32" s="19"/>
      <c r="I32" s="32">
        <v>5000</v>
      </c>
      <c r="J32" s="33" t="s">
        <v>20</v>
      </c>
      <c r="K32" s="19" t="s">
        <v>21</v>
      </c>
      <c r="L32" s="34" t="s">
        <v>43</v>
      </c>
      <c r="M32" s="35" t="s">
        <v>23</v>
      </c>
      <c r="N32" s="36" t="s">
        <v>24</v>
      </c>
      <c r="O32" s="37"/>
    </row>
    <row r="33" s="3" customFormat="1" ht="30" customHeight="1" spans="1:15">
      <c r="A33" s="15">
        <v>31</v>
      </c>
      <c r="B33" s="20" t="s">
        <v>96</v>
      </c>
      <c r="C33" s="23" t="s">
        <v>97</v>
      </c>
      <c r="D33" s="20" t="s">
        <v>98</v>
      </c>
      <c r="E33" s="17"/>
      <c r="F33" s="20" t="s">
        <v>19</v>
      </c>
      <c r="G33" s="18">
        <v>1</v>
      </c>
      <c r="H33" s="19"/>
      <c r="I33" s="32">
        <v>5000</v>
      </c>
      <c r="J33" s="33" t="s">
        <v>20</v>
      </c>
      <c r="K33" s="19" t="s">
        <v>21</v>
      </c>
      <c r="L33" s="34" t="s">
        <v>43</v>
      </c>
      <c r="M33" s="35" t="s">
        <v>23</v>
      </c>
      <c r="N33" s="36" t="s">
        <v>24</v>
      </c>
      <c r="O33" s="37"/>
    </row>
    <row r="34" s="3" customFormat="1" ht="30" customHeight="1" spans="1:15">
      <c r="A34" s="15">
        <v>32</v>
      </c>
      <c r="B34" s="20" t="s">
        <v>99</v>
      </c>
      <c r="C34" s="23" t="s">
        <v>100</v>
      </c>
      <c r="D34" s="20" t="s">
        <v>101</v>
      </c>
      <c r="E34" s="17"/>
      <c r="F34" s="20" t="s">
        <v>19</v>
      </c>
      <c r="G34" s="18">
        <v>1</v>
      </c>
      <c r="H34" s="19"/>
      <c r="I34" s="32">
        <v>1000</v>
      </c>
      <c r="J34" s="33" t="s">
        <v>20</v>
      </c>
      <c r="K34" s="19" t="s">
        <v>21</v>
      </c>
      <c r="L34" s="34" t="s">
        <v>43</v>
      </c>
      <c r="M34" s="35" t="s">
        <v>23</v>
      </c>
      <c r="N34" s="36" t="s">
        <v>24</v>
      </c>
      <c r="O34" s="37"/>
    </row>
    <row r="35" s="3" customFormat="1" ht="30" customHeight="1" spans="1:15">
      <c r="A35" s="15">
        <v>33</v>
      </c>
      <c r="B35" s="20" t="s">
        <v>102</v>
      </c>
      <c r="C35" s="23" t="s">
        <v>103</v>
      </c>
      <c r="D35" s="20" t="s">
        <v>104</v>
      </c>
      <c r="E35" s="17"/>
      <c r="F35" s="20" t="s">
        <v>19</v>
      </c>
      <c r="G35" s="18">
        <v>1</v>
      </c>
      <c r="H35" s="19"/>
      <c r="I35" s="32">
        <v>8000</v>
      </c>
      <c r="J35" s="33" t="s">
        <v>20</v>
      </c>
      <c r="K35" s="19" t="s">
        <v>21</v>
      </c>
      <c r="L35" s="34" t="s">
        <v>43</v>
      </c>
      <c r="M35" s="35" t="s">
        <v>23</v>
      </c>
      <c r="N35" s="36" t="s">
        <v>24</v>
      </c>
      <c r="O35" s="37"/>
    </row>
    <row r="36" s="3" customFormat="1" ht="30" customHeight="1" spans="1:15">
      <c r="A36" s="15">
        <v>34</v>
      </c>
      <c r="B36" s="20" t="s">
        <v>105</v>
      </c>
      <c r="C36" s="23" t="s">
        <v>106</v>
      </c>
      <c r="D36" s="20" t="s">
        <v>107</v>
      </c>
      <c r="E36" s="17"/>
      <c r="F36" s="20" t="s">
        <v>19</v>
      </c>
      <c r="G36" s="18">
        <v>1</v>
      </c>
      <c r="H36" s="19"/>
      <c r="I36" s="32">
        <v>800</v>
      </c>
      <c r="J36" s="33" t="s">
        <v>20</v>
      </c>
      <c r="K36" s="19" t="s">
        <v>21</v>
      </c>
      <c r="L36" s="34" t="s">
        <v>43</v>
      </c>
      <c r="M36" s="35" t="s">
        <v>23</v>
      </c>
      <c r="N36" s="36" t="s">
        <v>24</v>
      </c>
      <c r="O36" s="37"/>
    </row>
    <row r="37" s="3" customFormat="1" ht="30" customHeight="1" spans="1:15">
      <c r="A37" s="15">
        <v>35</v>
      </c>
      <c r="B37" s="20" t="s">
        <v>108</v>
      </c>
      <c r="C37" s="23" t="s">
        <v>109</v>
      </c>
      <c r="D37" s="20" t="s">
        <v>107</v>
      </c>
      <c r="E37" s="17"/>
      <c r="F37" s="20" t="s">
        <v>19</v>
      </c>
      <c r="G37" s="24">
        <v>1</v>
      </c>
      <c r="H37" s="19"/>
      <c r="I37" s="32">
        <v>800</v>
      </c>
      <c r="J37" s="33" t="s">
        <v>20</v>
      </c>
      <c r="K37" s="19" t="s">
        <v>21</v>
      </c>
      <c r="L37" s="34" t="s">
        <v>43</v>
      </c>
      <c r="M37" s="35" t="s">
        <v>23</v>
      </c>
      <c r="N37" s="36" t="s">
        <v>24</v>
      </c>
      <c r="O37" s="37"/>
    </row>
    <row r="38" s="3" customFormat="1" ht="30" customHeight="1" spans="1:15">
      <c r="A38" s="15">
        <v>36</v>
      </c>
      <c r="B38" s="20" t="s">
        <v>110</v>
      </c>
      <c r="C38" s="23" t="s">
        <v>111</v>
      </c>
      <c r="D38" s="20" t="s">
        <v>107</v>
      </c>
      <c r="E38" s="17"/>
      <c r="F38" s="20" t="s">
        <v>19</v>
      </c>
      <c r="G38" s="24">
        <v>1</v>
      </c>
      <c r="H38" s="19"/>
      <c r="I38" s="32">
        <v>800</v>
      </c>
      <c r="J38" s="33" t="s">
        <v>20</v>
      </c>
      <c r="K38" s="19" t="s">
        <v>21</v>
      </c>
      <c r="L38" s="34" t="s">
        <v>43</v>
      </c>
      <c r="M38" s="35" t="s">
        <v>23</v>
      </c>
      <c r="N38" s="36" t="s">
        <v>24</v>
      </c>
      <c r="O38" s="37"/>
    </row>
    <row r="39" s="3" customFormat="1" ht="30" customHeight="1" spans="1:15">
      <c r="A39" s="15">
        <v>37</v>
      </c>
      <c r="B39" s="20" t="s">
        <v>112</v>
      </c>
      <c r="C39" s="23" t="s">
        <v>113</v>
      </c>
      <c r="D39" s="20" t="s">
        <v>107</v>
      </c>
      <c r="E39" s="17"/>
      <c r="F39" s="20" t="s">
        <v>19</v>
      </c>
      <c r="G39" s="24">
        <v>1</v>
      </c>
      <c r="H39" s="19"/>
      <c r="I39" s="32">
        <v>1200</v>
      </c>
      <c r="J39" s="33" t="s">
        <v>20</v>
      </c>
      <c r="K39" s="19" t="s">
        <v>21</v>
      </c>
      <c r="L39" s="34" t="s">
        <v>43</v>
      </c>
      <c r="M39" s="35" t="s">
        <v>23</v>
      </c>
      <c r="N39" s="36" t="s">
        <v>24</v>
      </c>
      <c r="O39" s="37"/>
    </row>
    <row r="40" s="3" customFormat="1" ht="30" customHeight="1" spans="1:15">
      <c r="A40" s="15">
        <v>38</v>
      </c>
      <c r="B40" s="20" t="s">
        <v>114</v>
      </c>
      <c r="C40" s="23" t="s">
        <v>115</v>
      </c>
      <c r="D40" s="20" t="s">
        <v>107</v>
      </c>
      <c r="E40" s="17"/>
      <c r="F40" s="20" t="s">
        <v>19</v>
      </c>
      <c r="G40" s="24">
        <v>1</v>
      </c>
      <c r="H40" s="19"/>
      <c r="I40" s="32">
        <v>2000</v>
      </c>
      <c r="J40" s="33" t="s">
        <v>20</v>
      </c>
      <c r="K40" s="19" t="s">
        <v>21</v>
      </c>
      <c r="L40" s="34" t="s">
        <v>43</v>
      </c>
      <c r="M40" s="35" t="s">
        <v>23</v>
      </c>
      <c r="N40" s="36" t="s">
        <v>24</v>
      </c>
      <c r="O40" s="37"/>
    </row>
    <row r="41" s="3" customFormat="1" ht="30" customHeight="1" spans="1:15">
      <c r="A41" s="15">
        <v>39</v>
      </c>
      <c r="B41" s="20" t="s">
        <v>116</v>
      </c>
      <c r="C41" s="23" t="s">
        <v>117</v>
      </c>
      <c r="D41" s="20" t="s">
        <v>107</v>
      </c>
      <c r="E41" s="17"/>
      <c r="F41" s="20" t="s">
        <v>19</v>
      </c>
      <c r="G41" s="24">
        <v>1</v>
      </c>
      <c r="H41" s="19"/>
      <c r="I41" s="32">
        <v>1000</v>
      </c>
      <c r="J41" s="33" t="s">
        <v>20</v>
      </c>
      <c r="K41" s="19" t="s">
        <v>21</v>
      </c>
      <c r="L41" s="34" t="s">
        <v>43</v>
      </c>
      <c r="M41" s="35" t="s">
        <v>23</v>
      </c>
      <c r="N41" s="36" t="s">
        <v>24</v>
      </c>
      <c r="O41" s="37"/>
    </row>
    <row r="42" s="3" customFormat="1" ht="30" customHeight="1" spans="1:15">
      <c r="A42" s="15">
        <v>40</v>
      </c>
      <c r="B42" s="20" t="s">
        <v>118</v>
      </c>
      <c r="C42" s="23" t="s">
        <v>119</v>
      </c>
      <c r="D42" s="20" t="s">
        <v>107</v>
      </c>
      <c r="E42" s="17"/>
      <c r="F42" s="20" t="s">
        <v>19</v>
      </c>
      <c r="G42" s="24">
        <v>1</v>
      </c>
      <c r="H42" s="19"/>
      <c r="I42" s="32">
        <v>1000</v>
      </c>
      <c r="J42" s="33" t="s">
        <v>20</v>
      </c>
      <c r="K42" s="19" t="s">
        <v>21</v>
      </c>
      <c r="L42" s="34" t="s">
        <v>43</v>
      </c>
      <c r="M42" s="35" t="s">
        <v>23</v>
      </c>
      <c r="N42" s="36" t="s">
        <v>24</v>
      </c>
      <c r="O42" s="37"/>
    </row>
    <row r="43" s="3" customFormat="1" ht="30" customHeight="1" spans="1:15">
      <c r="A43" s="15">
        <v>41</v>
      </c>
      <c r="B43" s="20" t="s">
        <v>120</v>
      </c>
      <c r="C43" s="23" t="s">
        <v>121</v>
      </c>
      <c r="D43" s="20" t="s">
        <v>107</v>
      </c>
      <c r="E43" s="17"/>
      <c r="F43" s="20" t="s">
        <v>19</v>
      </c>
      <c r="G43" s="24">
        <v>1</v>
      </c>
      <c r="H43" s="19"/>
      <c r="I43" s="32">
        <v>800</v>
      </c>
      <c r="J43" s="33" t="s">
        <v>20</v>
      </c>
      <c r="K43" s="19" t="s">
        <v>21</v>
      </c>
      <c r="L43" s="34" t="s">
        <v>43</v>
      </c>
      <c r="M43" s="35" t="s">
        <v>23</v>
      </c>
      <c r="N43" s="36" t="s">
        <v>24</v>
      </c>
      <c r="O43" s="37"/>
    </row>
    <row r="44" s="3" customFormat="1" ht="30" customHeight="1" spans="1:15">
      <c r="A44" s="15">
        <v>42</v>
      </c>
      <c r="B44" s="20" t="s">
        <v>122</v>
      </c>
      <c r="C44" s="23" t="s">
        <v>123</v>
      </c>
      <c r="D44" s="20" t="s">
        <v>107</v>
      </c>
      <c r="E44" s="17"/>
      <c r="F44" s="20" t="s">
        <v>19</v>
      </c>
      <c r="G44" s="24">
        <v>1</v>
      </c>
      <c r="H44" s="19"/>
      <c r="I44" s="24">
        <v>1200</v>
      </c>
      <c r="J44" s="33" t="s">
        <v>20</v>
      </c>
      <c r="K44" s="19" t="s">
        <v>21</v>
      </c>
      <c r="L44" s="34" t="s">
        <v>43</v>
      </c>
      <c r="M44" s="35" t="s">
        <v>23</v>
      </c>
      <c r="N44" s="36" t="s">
        <v>24</v>
      </c>
      <c r="O44" s="37"/>
    </row>
    <row r="45" s="3" customFormat="1" ht="36" customHeight="1" spans="1:15">
      <c r="A45" s="15">
        <v>43</v>
      </c>
      <c r="B45" s="20" t="s">
        <v>124</v>
      </c>
      <c r="C45" s="23" t="s">
        <v>125</v>
      </c>
      <c r="D45" s="23" t="s">
        <v>126</v>
      </c>
      <c r="E45" s="17"/>
      <c r="F45" s="20" t="s">
        <v>19</v>
      </c>
      <c r="G45" s="20" t="s">
        <v>127</v>
      </c>
      <c r="H45" s="19"/>
      <c r="I45" s="32">
        <v>2000</v>
      </c>
      <c r="J45" s="33" t="s">
        <v>20</v>
      </c>
      <c r="K45" s="19" t="s">
        <v>21</v>
      </c>
      <c r="L45" s="34" t="s">
        <v>43</v>
      </c>
      <c r="M45" s="35" t="s">
        <v>23</v>
      </c>
      <c r="N45" s="36" t="s">
        <v>24</v>
      </c>
      <c r="O45" s="37"/>
    </row>
    <row r="46" s="3" customFormat="1" ht="30" customHeight="1" spans="1:15">
      <c r="A46" s="15">
        <v>44</v>
      </c>
      <c r="B46" s="20" t="s">
        <v>128</v>
      </c>
      <c r="C46" s="23" t="s">
        <v>129</v>
      </c>
      <c r="D46" s="20" t="s">
        <v>130</v>
      </c>
      <c r="E46" s="17"/>
      <c r="F46" s="20" t="s">
        <v>19</v>
      </c>
      <c r="G46" s="20" t="s">
        <v>127</v>
      </c>
      <c r="H46" s="19"/>
      <c r="I46" s="32">
        <v>800</v>
      </c>
      <c r="J46" s="33" t="s">
        <v>20</v>
      </c>
      <c r="K46" s="19" t="s">
        <v>21</v>
      </c>
      <c r="L46" s="34" t="s">
        <v>43</v>
      </c>
      <c r="M46" s="35" t="s">
        <v>23</v>
      </c>
      <c r="N46" s="36" t="s">
        <v>24</v>
      </c>
      <c r="O46" s="37"/>
    </row>
    <row r="47" s="3" customFormat="1" ht="30" customHeight="1" spans="1:15">
      <c r="A47" s="15">
        <v>45</v>
      </c>
      <c r="B47" s="20" t="s">
        <v>131</v>
      </c>
      <c r="C47" s="23" t="s">
        <v>132</v>
      </c>
      <c r="D47" s="20" t="s">
        <v>133</v>
      </c>
      <c r="E47" s="17"/>
      <c r="F47" s="20" t="s">
        <v>19</v>
      </c>
      <c r="G47" s="20" t="s">
        <v>127</v>
      </c>
      <c r="H47" s="19"/>
      <c r="I47" s="32">
        <v>800</v>
      </c>
      <c r="J47" s="33" t="s">
        <v>20</v>
      </c>
      <c r="K47" s="19" t="s">
        <v>21</v>
      </c>
      <c r="L47" s="34" t="s">
        <v>43</v>
      </c>
      <c r="M47" s="35" t="s">
        <v>23</v>
      </c>
      <c r="N47" s="36" t="s">
        <v>24</v>
      </c>
      <c r="O47" s="37"/>
    </row>
    <row r="48" s="3" customFormat="1" ht="30" customHeight="1" spans="1:15">
      <c r="A48" s="15">
        <v>46</v>
      </c>
      <c r="B48" s="20" t="s">
        <v>134</v>
      </c>
      <c r="C48" s="23" t="s">
        <v>135</v>
      </c>
      <c r="D48" s="20" t="s">
        <v>136</v>
      </c>
      <c r="E48" s="17"/>
      <c r="F48" s="20" t="s">
        <v>19</v>
      </c>
      <c r="G48" s="20">
        <v>1</v>
      </c>
      <c r="H48" s="19"/>
      <c r="I48" s="32">
        <v>800</v>
      </c>
      <c r="J48" s="33" t="s">
        <v>20</v>
      </c>
      <c r="K48" s="19" t="s">
        <v>21</v>
      </c>
      <c r="L48" s="34" t="s">
        <v>43</v>
      </c>
      <c r="M48" s="35" t="s">
        <v>23</v>
      </c>
      <c r="N48" s="36" t="s">
        <v>24</v>
      </c>
      <c r="O48" s="37"/>
    </row>
    <row r="49" s="3" customFormat="1" ht="30" customHeight="1" spans="1:15">
      <c r="A49" s="15">
        <v>47</v>
      </c>
      <c r="B49" s="20" t="s">
        <v>137</v>
      </c>
      <c r="C49" s="23" t="s">
        <v>138</v>
      </c>
      <c r="D49" s="20" t="s">
        <v>139</v>
      </c>
      <c r="E49" s="17"/>
      <c r="F49" s="20" t="s">
        <v>19</v>
      </c>
      <c r="G49" s="18">
        <v>1</v>
      </c>
      <c r="H49" s="19"/>
      <c r="I49" s="18">
        <v>800</v>
      </c>
      <c r="J49" s="33" t="s">
        <v>20</v>
      </c>
      <c r="K49" s="19" t="s">
        <v>21</v>
      </c>
      <c r="L49" s="34" t="s">
        <v>43</v>
      </c>
      <c r="M49" s="35" t="s">
        <v>23</v>
      </c>
      <c r="N49" s="36" t="s">
        <v>24</v>
      </c>
      <c r="O49" s="37"/>
    </row>
    <row r="50" s="3" customFormat="1" ht="30" customHeight="1" spans="1:15">
      <c r="A50" s="15">
        <v>48</v>
      </c>
      <c r="B50" s="20" t="s">
        <v>140</v>
      </c>
      <c r="C50" s="23" t="s">
        <v>141</v>
      </c>
      <c r="D50" s="20" t="s">
        <v>142</v>
      </c>
      <c r="E50" s="17"/>
      <c r="F50" s="20" t="s">
        <v>19</v>
      </c>
      <c r="G50" s="18">
        <v>1</v>
      </c>
      <c r="H50" s="19"/>
      <c r="I50" s="18">
        <v>800</v>
      </c>
      <c r="J50" s="33" t="s">
        <v>20</v>
      </c>
      <c r="K50" s="19" t="s">
        <v>21</v>
      </c>
      <c r="L50" s="34" t="s">
        <v>43</v>
      </c>
      <c r="M50" s="35" t="s">
        <v>23</v>
      </c>
      <c r="N50" s="36" t="s">
        <v>24</v>
      </c>
      <c r="O50" s="37"/>
    </row>
    <row r="51" s="3" customFormat="1" ht="30" customHeight="1" spans="1:15">
      <c r="A51" s="15">
        <v>49</v>
      </c>
      <c r="B51" s="20" t="s">
        <v>143</v>
      </c>
      <c r="C51" s="23" t="s">
        <v>144</v>
      </c>
      <c r="D51" s="20" t="s">
        <v>145</v>
      </c>
      <c r="E51" s="17"/>
      <c r="F51" s="20" t="s">
        <v>19</v>
      </c>
      <c r="G51" s="18">
        <v>1</v>
      </c>
      <c r="H51" s="19"/>
      <c r="I51" s="18">
        <v>800</v>
      </c>
      <c r="J51" s="33" t="s">
        <v>20</v>
      </c>
      <c r="K51" s="19" t="s">
        <v>21</v>
      </c>
      <c r="L51" s="34" t="s">
        <v>43</v>
      </c>
      <c r="M51" s="35" t="s">
        <v>23</v>
      </c>
      <c r="N51" s="36" t="s">
        <v>24</v>
      </c>
      <c r="O51" s="37"/>
    </row>
    <row r="52" s="3" customFormat="1" ht="30" customHeight="1" spans="1:15">
      <c r="A52" s="15">
        <v>50</v>
      </c>
      <c r="B52" s="20" t="s">
        <v>146</v>
      </c>
      <c r="C52" s="23" t="s">
        <v>147</v>
      </c>
      <c r="D52" s="20" t="s">
        <v>148</v>
      </c>
      <c r="E52" s="17"/>
      <c r="F52" s="20" t="s">
        <v>19</v>
      </c>
      <c r="G52" s="18">
        <v>2</v>
      </c>
      <c r="H52" s="19"/>
      <c r="I52" s="32">
        <v>5000</v>
      </c>
      <c r="J52" s="33" t="s">
        <v>20</v>
      </c>
      <c r="K52" s="19" t="s">
        <v>21</v>
      </c>
      <c r="L52" s="34" t="s">
        <v>43</v>
      </c>
      <c r="M52" s="35" t="s">
        <v>23</v>
      </c>
      <c r="N52" s="36" t="s">
        <v>24</v>
      </c>
      <c r="O52" s="37"/>
    </row>
    <row r="53" s="3" customFormat="1" ht="30" customHeight="1" spans="1:15">
      <c r="A53" s="15">
        <v>51</v>
      </c>
      <c r="B53" s="20" t="s">
        <v>149</v>
      </c>
      <c r="C53" s="23" t="s">
        <v>150</v>
      </c>
      <c r="D53" s="20" t="s">
        <v>151</v>
      </c>
      <c r="E53" s="17"/>
      <c r="F53" s="20" t="s">
        <v>19</v>
      </c>
      <c r="G53" s="18">
        <v>1</v>
      </c>
      <c r="H53" s="19"/>
      <c r="I53" s="32">
        <v>5000</v>
      </c>
      <c r="J53" s="33" t="s">
        <v>20</v>
      </c>
      <c r="K53" s="19" t="s">
        <v>21</v>
      </c>
      <c r="L53" s="34" t="s">
        <v>43</v>
      </c>
      <c r="M53" s="35" t="s">
        <v>23</v>
      </c>
      <c r="N53" s="36" t="s">
        <v>24</v>
      </c>
      <c r="O53" s="37"/>
    </row>
    <row r="54" s="3" customFormat="1" ht="30" customHeight="1" spans="1:15">
      <c r="A54" s="15">
        <v>52</v>
      </c>
      <c r="B54" s="20" t="s">
        <v>152</v>
      </c>
      <c r="C54" s="23" t="s">
        <v>153</v>
      </c>
      <c r="D54" s="20" t="s">
        <v>154</v>
      </c>
      <c r="E54" s="17"/>
      <c r="F54" s="20" t="s">
        <v>19</v>
      </c>
      <c r="G54" s="20" t="s">
        <v>127</v>
      </c>
      <c r="H54" s="19"/>
      <c r="I54" s="32">
        <v>5000</v>
      </c>
      <c r="J54" s="33" t="s">
        <v>20</v>
      </c>
      <c r="K54" s="19" t="s">
        <v>21</v>
      </c>
      <c r="L54" s="34" t="s">
        <v>43</v>
      </c>
      <c r="M54" s="35" t="s">
        <v>23</v>
      </c>
      <c r="N54" s="36" t="s">
        <v>24</v>
      </c>
      <c r="O54" s="37"/>
    </row>
    <row r="55" s="3" customFormat="1" ht="30" customHeight="1" spans="1:15">
      <c r="A55" s="15">
        <v>53</v>
      </c>
      <c r="B55" s="20" t="s">
        <v>155</v>
      </c>
      <c r="C55" s="23" t="s">
        <v>156</v>
      </c>
      <c r="D55" s="20" t="s">
        <v>157</v>
      </c>
      <c r="E55" s="17"/>
      <c r="F55" s="20" t="s">
        <v>19</v>
      </c>
      <c r="G55" s="20" t="s">
        <v>127</v>
      </c>
      <c r="H55" s="19"/>
      <c r="I55" s="32">
        <v>1200</v>
      </c>
      <c r="J55" s="33" t="s">
        <v>20</v>
      </c>
      <c r="K55" s="19" t="s">
        <v>21</v>
      </c>
      <c r="L55" s="34" t="s">
        <v>43</v>
      </c>
      <c r="M55" s="35" t="s">
        <v>23</v>
      </c>
      <c r="N55" s="36" t="s">
        <v>24</v>
      </c>
      <c r="O55" s="37"/>
    </row>
    <row r="56" s="3" customFormat="1" ht="30" customHeight="1" spans="1:15">
      <c r="A56" s="15">
        <v>54</v>
      </c>
      <c r="B56" s="20" t="s">
        <v>648</v>
      </c>
      <c r="C56" s="23" t="s">
        <v>649</v>
      </c>
      <c r="D56" s="20" t="s">
        <v>650</v>
      </c>
      <c r="E56" s="17"/>
      <c r="F56" s="20" t="s">
        <v>28</v>
      </c>
      <c r="G56" s="18">
        <v>1</v>
      </c>
      <c r="H56" s="19"/>
      <c r="I56" s="16">
        <v>300</v>
      </c>
      <c r="J56" s="33" t="s">
        <v>20</v>
      </c>
      <c r="K56" s="19" t="s">
        <v>21</v>
      </c>
      <c r="L56" s="34" t="s">
        <v>43</v>
      </c>
      <c r="M56" s="35" t="s">
        <v>631</v>
      </c>
      <c r="N56" s="36" t="s">
        <v>24</v>
      </c>
      <c r="O56" s="37"/>
    </row>
    <row r="57" s="3" customFormat="1" ht="30" customHeight="1" spans="1:15">
      <c r="A57" s="15">
        <v>55</v>
      </c>
      <c r="B57" s="20" t="s">
        <v>651</v>
      </c>
      <c r="C57" s="23" t="s">
        <v>652</v>
      </c>
      <c r="D57" s="20" t="s">
        <v>653</v>
      </c>
      <c r="E57" s="17"/>
      <c r="F57" s="20" t="s">
        <v>28</v>
      </c>
      <c r="G57" s="18">
        <v>1</v>
      </c>
      <c r="H57" s="19"/>
      <c r="I57" s="16">
        <v>160</v>
      </c>
      <c r="J57" s="33" t="s">
        <v>20</v>
      </c>
      <c r="K57" s="19" t="s">
        <v>21</v>
      </c>
      <c r="L57" s="34" t="s">
        <v>43</v>
      </c>
      <c r="M57" s="35" t="s">
        <v>631</v>
      </c>
      <c r="N57" s="36" t="s">
        <v>24</v>
      </c>
      <c r="O57" s="37"/>
    </row>
    <row r="58" s="3" customFormat="1" ht="30" customHeight="1" spans="1:15">
      <c r="A58" s="15">
        <v>56</v>
      </c>
      <c r="B58" s="20" t="s">
        <v>654</v>
      </c>
      <c r="C58" s="23" t="s">
        <v>655</v>
      </c>
      <c r="D58" s="20" t="s">
        <v>656</v>
      </c>
      <c r="E58" s="17"/>
      <c r="F58" s="20" t="s">
        <v>28</v>
      </c>
      <c r="G58" s="18">
        <v>1</v>
      </c>
      <c r="H58" s="19"/>
      <c r="I58" s="16">
        <v>800</v>
      </c>
      <c r="J58" s="33" t="s">
        <v>20</v>
      </c>
      <c r="K58" s="19" t="s">
        <v>21</v>
      </c>
      <c r="L58" s="34" t="s">
        <v>43</v>
      </c>
      <c r="M58" s="35" t="s">
        <v>631</v>
      </c>
      <c r="N58" s="36" t="s">
        <v>24</v>
      </c>
      <c r="O58" s="37"/>
    </row>
    <row r="59" s="3" customFormat="1" ht="30" customHeight="1" spans="1:15">
      <c r="A59" s="15">
        <v>57</v>
      </c>
      <c r="B59" s="20" t="s">
        <v>657</v>
      </c>
      <c r="C59" s="23" t="s">
        <v>658</v>
      </c>
      <c r="D59" s="20" t="s">
        <v>659</v>
      </c>
      <c r="E59" s="17"/>
      <c r="F59" s="25" t="s">
        <v>28</v>
      </c>
      <c r="G59" s="18">
        <v>1</v>
      </c>
      <c r="H59" s="19"/>
      <c r="I59" s="16">
        <v>2000</v>
      </c>
      <c r="J59" s="33" t="s">
        <v>20</v>
      </c>
      <c r="K59" s="19" t="s">
        <v>21</v>
      </c>
      <c r="L59" s="34" t="s">
        <v>43</v>
      </c>
      <c r="M59" s="35" t="s">
        <v>631</v>
      </c>
      <c r="N59" s="36" t="s">
        <v>24</v>
      </c>
      <c r="O59" s="37"/>
    </row>
    <row r="60" s="3" customFormat="1" ht="30" customHeight="1" spans="1:15">
      <c r="A60" s="15">
        <v>58</v>
      </c>
      <c r="B60" s="20" t="s">
        <v>660</v>
      </c>
      <c r="C60" s="23" t="s">
        <v>661</v>
      </c>
      <c r="D60" s="20" t="s">
        <v>662</v>
      </c>
      <c r="E60" s="17"/>
      <c r="F60" s="20" t="s">
        <v>19</v>
      </c>
      <c r="G60" s="24">
        <v>1</v>
      </c>
      <c r="H60" s="19"/>
      <c r="I60" s="16">
        <v>500</v>
      </c>
      <c r="J60" s="33" t="s">
        <v>20</v>
      </c>
      <c r="K60" s="19" t="s">
        <v>21</v>
      </c>
      <c r="L60" s="34" t="s">
        <v>43</v>
      </c>
      <c r="M60" s="35" t="s">
        <v>631</v>
      </c>
      <c r="N60" s="36" t="s">
        <v>24</v>
      </c>
      <c r="O60" s="37"/>
    </row>
    <row r="61" s="3" customFormat="1" ht="30" customHeight="1" spans="1:15">
      <c r="A61" s="15">
        <v>59</v>
      </c>
      <c r="B61" s="20" t="s">
        <v>663</v>
      </c>
      <c r="C61" s="23" t="s">
        <v>664</v>
      </c>
      <c r="D61" s="20" t="s">
        <v>157</v>
      </c>
      <c r="E61" s="17"/>
      <c r="F61" s="20" t="s">
        <v>19</v>
      </c>
      <c r="G61" s="18">
        <v>1</v>
      </c>
      <c r="H61" s="19"/>
      <c r="I61" s="16">
        <v>4000</v>
      </c>
      <c r="J61" s="33" t="s">
        <v>20</v>
      </c>
      <c r="K61" s="19" t="s">
        <v>21</v>
      </c>
      <c r="L61" s="34" t="s">
        <v>43</v>
      </c>
      <c r="M61" s="35" t="s">
        <v>631</v>
      </c>
      <c r="N61" s="36" t="s">
        <v>24</v>
      </c>
      <c r="O61" s="37"/>
    </row>
    <row r="62" s="3" customFormat="1" ht="30" customHeight="1" spans="1:15">
      <c r="A62" s="15">
        <v>60</v>
      </c>
      <c r="B62" s="20" t="s">
        <v>665</v>
      </c>
      <c r="C62" s="23" t="s">
        <v>666</v>
      </c>
      <c r="D62" s="20" t="s">
        <v>667</v>
      </c>
      <c r="E62" s="17"/>
      <c r="F62" s="20" t="s">
        <v>19</v>
      </c>
      <c r="G62" s="24">
        <v>1</v>
      </c>
      <c r="H62" s="19"/>
      <c r="I62" s="16">
        <v>1000</v>
      </c>
      <c r="J62" s="33" t="s">
        <v>20</v>
      </c>
      <c r="K62" s="19" t="s">
        <v>21</v>
      </c>
      <c r="L62" s="34" t="s">
        <v>43</v>
      </c>
      <c r="M62" s="35" t="s">
        <v>631</v>
      </c>
      <c r="N62" s="36" t="s">
        <v>24</v>
      </c>
      <c r="O62" s="37"/>
    </row>
    <row r="63" s="3" customFormat="1" ht="30" customHeight="1" spans="1:15">
      <c r="A63" s="15">
        <v>61</v>
      </c>
      <c r="B63" s="20" t="s">
        <v>668</v>
      </c>
      <c r="C63" s="23" t="s">
        <v>669</v>
      </c>
      <c r="D63" s="20" t="s">
        <v>670</v>
      </c>
      <c r="E63" s="17"/>
      <c r="F63" s="20" t="s">
        <v>28</v>
      </c>
      <c r="G63" s="18">
        <v>1</v>
      </c>
      <c r="H63" s="19"/>
      <c r="I63" s="16">
        <v>10</v>
      </c>
      <c r="J63" s="33" t="s">
        <v>20</v>
      </c>
      <c r="K63" s="19" t="s">
        <v>21</v>
      </c>
      <c r="L63" s="34" t="s">
        <v>43</v>
      </c>
      <c r="M63" s="35" t="s">
        <v>635</v>
      </c>
      <c r="N63" s="36" t="s">
        <v>30</v>
      </c>
      <c r="O63" s="37"/>
    </row>
    <row r="64" s="3" customFormat="1" ht="30" customHeight="1" spans="1:15">
      <c r="A64" s="15">
        <v>62</v>
      </c>
      <c r="B64" s="20" t="s">
        <v>158</v>
      </c>
      <c r="C64" s="23" t="s">
        <v>159</v>
      </c>
      <c r="D64" s="20" t="s">
        <v>160</v>
      </c>
      <c r="E64" s="17"/>
      <c r="F64" s="18" t="s">
        <v>19</v>
      </c>
      <c r="G64" s="18">
        <v>1</v>
      </c>
      <c r="H64" s="19"/>
      <c r="I64" s="16">
        <v>5000</v>
      </c>
      <c r="J64" s="33" t="s">
        <v>20</v>
      </c>
      <c r="K64" s="19" t="s">
        <v>21</v>
      </c>
      <c r="L64" s="34" t="s">
        <v>43</v>
      </c>
      <c r="M64" s="35" t="s">
        <v>29</v>
      </c>
      <c r="N64" s="36" t="s">
        <v>24</v>
      </c>
      <c r="O64" s="37"/>
    </row>
    <row r="65" s="3" customFormat="1" ht="30" customHeight="1" spans="1:15">
      <c r="A65" s="15">
        <v>63</v>
      </c>
      <c r="B65" s="32" t="s">
        <v>161</v>
      </c>
      <c r="C65" s="16" t="s">
        <v>162</v>
      </c>
      <c r="D65" s="16" t="s">
        <v>163</v>
      </c>
      <c r="E65" s="17"/>
      <c r="F65" s="16" t="s">
        <v>28</v>
      </c>
      <c r="G65" s="38"/>
      <c r="H65" s="19"/>
      <c r="I65" s="16">
        <v>32000</v>
      </c>
      <c r="J65" s="33" t="s">
        <v>20</v>
      </c>
      <c r="K65" s="19" t="s">
        <v>21</v>
      </c>
      <c r="L65" s="34" t="s">
        <v>43</v>
      </c>
      <c r="M65" s="35" t="s">
        <v>23</v>
      </c>
      <c r="N65" s="36" t="s">
        <v>24</v>
      </c>
      <c r="O65" s="37"/>
    </row>
    <row r="66" s="3" customFormat="1" ht="30" customHeight="1" spans="1:15">
      <c r="A66" s="15">
        <v>64</v>
      </c>
      <c r="B66" s="32" t="s">
        <v>164</v>
      </c>
      <c r="C66" s="32" t="s">
        <v>165</v>
      </c>
      <c r="D66" s="32" t="s">
        <v>163</v>
      </c>
      <c r="E66" s="17"/>
      <c r="F66" s="18" t="s">
        <v>19</v>
      </c>
      <c r="G66" s="38"/>
      <c r="H66" s="19"/>
      <c r="I66" s="16">
        <v>32000</v>
      </c>
      <c r="J66" s="33" t="s">
        <v>20</v>
      </c>
      <c r="K66" s="19" t="s">
        <v>21</v>
      </c>
      <c r="L66" s="34" t="s">
        <v>43</v>
      </c>
      <c r="M66" s="35" t="s">
        <v>23</v>
      </c>
      <c r="N66" s="36" t="s">
        <v>24</v>
      </c>
      <c r="O66" s="37"/>
    </row>
    <row r="67" s="3" customFormat="1" ht="30" customHeight="1" spans="1:15">
      <c r="A67" s="15">
        <v>65</v>
      </c>
      <c r="B67" s="32" t="s">
        <v>166</v>
      </c>
      <c r="C67" s="32" t="s">
        <v>167</v>
      </c>
      <c r="D67" s="32" t="s">
        <v>163</v>
      </c>
      <c r="E67" s="17"/>
      <c r="F67" s="18" t="s">
        <v>19</v>
      </c>
      <c r="G67" s="38"/>
      <c r="H67" s="19"/>
      <c r="I67" s="16">
        <v>15000</v>
      </c>
      <c r="J67" s="33" t="s">
        <v>20</v>
      </c>
      <c r="K67" s="19" t="s">
        <v>21</v>
      </c>
      <c r="L67" s="34" t="s">
        <v>43</v>
      </c>
      <c r="M67" s="35" t="s">
        <v>23</v>
      </c>
      <c r="N67" s="36" t="s">
        <v>24</v>
      </c>
      <c r="O67" s="37"/>
    </row>
    <row r="68" s="3" customFormat="1" ht="30" customHeight="1" spans="1:15">
      <c r="A68" s="15">
        <v>66</v>
      </c>
      <c r="B68" s="32" t="s">
        <v>168</v>
      </c>
      <c r="C68" s="32" t="s">
        <v>169</v>
      </c>
      <c r="D68" s="32" t="s">
        <v>163</v>
      </c>
      <c r="E68" s="17"/>
      <c r="F68" s="18" t="s">
        <v>19</v>
      </c>
      <c r="G68" s="38"/>
      <c r="H68" s="19"/>
      <c r="I68" s="16">
        <v>9000</v>
      </c>
      <c r="J68" s="33" t="s">
        <v>20</v>
      </c>
      <c r="K68" s="19" t="s">
        <v>21</v>
      </c>
      <c r="L68" s="34" t="s">
        <v>43</v>
      </c>
      <c r="M68" s="35" t="s">
        <v>23</v>
      </c>
      <c r="N68" s="36" t="s">
        <v>24</v>
      </c>
      <c r="O68" s="37"/>
    </row>
    <row r="69" s="3" customFormat="1" ht="30" customHeight="1" spans="1:15">
      <c r="A69" s="15">
        <v>67</v>
      </c>
      <c r="B69" s="32" t="s">
        <v>170</v>
      </c>
      <c r="C69" s="32" t="s">
        <v>171</v>
      </c>
      <c r="D69" s="32" t="s">
        <v>163</v>
      </c>
      <c r="E69" s="17"/>
      <c r="F69" s="39" t="s">
        <v>19</v>
      </c>
      <c r="G69" s="38"/>
      <c r="H69" s="19"/>
      <c r="I69" s="16">
        <v>42000</v>
      </c>
      <c r="J69" s="33" t="s">
        <v>20</v>
      </c>
      <c r="K69" s="19" t="s">
        <v>21</v>
      </c>
      <c r="L69" s="34" t="s">
        <v>43</v>
      </c>
      <c r="M69" s="35" t="s">
        <v>23</v>
      </c>
      <c r="N69" s="36" t="s">
        <v>24</v>
      </c>
      <c r="O69" s="37"/>
    </row>
    <row r="70" s="3" customFormat="1" ht="30" customHeight="1" spans="1:15">
      <c r="A70" s="15">
        <v>68</v>
      </c>
      <c r="B70" s="32" t="s">
        <v>172</v>
      </c>
      <c r="C70" s="32" t="s">
        <v>173</v>
      </c>
      <c r="D70" s="32" t="s">
        <v>174</v>
      </c>
      <c r="E70" s="17"/>
      <c r="F70" s="39" t="s">
        <v>19</v>
      </c>
      <c r="G70" s="38"/>
      <c r="H70" s="19"/>
      <c r="I70" s="16">
        <v>4800</v>
      </c>
      <c r="J70" s="33" t="s">
        <v>20</v>
      </c>
      <c r="K70" s="19" t="s">
        <v>21</v>
      </c>
      <c r="L70" s="34" t="s">
        <v>43</v>
      </c>
      <c r="M70" s="35" t="s">
        <v>23</v>
      </c>
      <c r="N70" s="36" t="s">
        <v>24</v>
      </c>
      <c r="O70" s="37"/>
    </row>
    <row r="71" s="3" customFormat="1" ht="30" customHeight="1" spans="1:15">
      <c r="A71" s="15">
        <v>69</v>
      </c>
      <c r="B71" s="32" t="s">
        <v>175</v>
      </c>
      <c r="C71" s="32" t="s">
        <v>176</v>
      </c>
      <c r="D71" s="32" t="s">
        <v>174</v>
      </c>
      <c r="E71" s="17"/>
      <c r="F71" s="39" t="s">
        <v>19</v>
      </c>
      <c r="G71" s="38"/>
      <c r="H71" s="19"/>
      <c r="I71" s="16">
        <v>800</v>
      </c>
      <c r="J71" s="33" t="s">
        <v>20</v>
      </c>
      <c r="K71" s="19" t="s">
        <v>21</v>
      </c>
      <c r="L71" s="34" t="s">
        <v>43</v>
      </c>
      <c r="M71" s="35" t="s">
        <v>23</v>
      </c>
      <c r="N71" s="36" t="s">
        <v>24</v>
      </c>
      <c r="O71" s="37"/>
    </row>
    <row r="72" s="3" customFormat="1" ht="30" customHeight="1" spans="1:15">
      <c r="A72" s="15">
        <v>70</v>
      </c>
      <c r="B72" s="32" t="s">
        <v>177</v>
      </c>
      <c r="C72" s="32" t="s">
        <v>178</v>
      </c>
      <c r="D72" s="32" t="s">
        <v>179</v>
      </c>
      <c r="E72" s="17"/>
      <c r="F72" s="39" t="s">
        <v>19</v>
      </c>
      <c r="G72" s="38"/>
      <c r="H72" s="19"/>
      <c r="I72" s="16">
        <v>48000</v>
      </c>
      <c r="J72" s="33" t="s">
        <v>20</v>
      </c>
      <c r="K72" s="19" t="s">
        <v>21</v>
      </c>
      <c r="L72" s="34" t="s">
        <v>43</v>
      </c>
      <c r="M72" s="35" t="s">
        <v>23</v>
      </c>
      <c r="N72" s="36" t="s">
        <v>24</v>
      </c>
      <c r="O72" s="37"/>
    </row>
    <row r="73" s="3" customFormat="1" ht="30" customHeight="1" spans="1:15">
      <c r="A73" s="15">
        <v>71</v>
      </c>
      <c r="B73" s="32" t="s">
        <v>180</v>
      </c>
      <c r="C73" s="32" t="s">
        <v>181</v>
      </c>
      <c r="D73" s="32" t="s">
        <v>179</v>
      </c>
      <c r="E73" s="17"/>
      <c r="F73" s="39" t="s">
        <v>19</v>
      </c>
      <c r="G73" s="38"/>
      <c r="H73" s="19"/>
      <c r="I73" s="16">
        <v>80000</v>
      </c>
      <c r="J73" s="33" t="s">
        <v>20</v>
      </c>
      <c r="K73" s="19" t="s">
        <v>21</v>
      </c>
      <c r="L73" s="34" t="s">
        <v>43</v>
      </c>
      <c r="M73" s="35" t="s">
        <v>23</v>
      </c>
      <c r="N73" s="36" t="s">
        <v>24</v>
      </c>
      <c r="O73" s="37"/>
    </row>
    <row r="74" s="3" customFormat="1" ht="30" customHeight="1" spans="1:15">
      <c r="A74" s="15">
        <v>72</v>
      </c>
      <c r="B74" s="32" t="s">
        <v>182</v>
      </c>
      <c r="C74" s="32" t="s">
        <v>183</v>
      </c>
      <c r="D74" s="32" t="s">
        <v>179</v>
      </c>
      <c r="E74" s="17"/>
      <c r="F74" s="16" t="s">
        <v>28</v>
      </c>
      <c r="G74" s="38"/>
      <c r="H74" s="19"/>
      <c r="I74" s="16">
        <v>75000</v>
      </c>
      <c r="J74" s="33" t="s">
        <v>20</v>
      </c>
      <c r="K74" s="19" t="s">
        <v>21</v>
      </c>
      <c r="L74" s="34" t="s">
        <v>43</v>
      </c>
      <c r="M74" s="35" t="s">
        <v>23</v>
      </c>
      <c r="N74" s="36" t="s">
        <v>24</v>
      </c>
      <c r="O74" s="37"/>
    </row>
    <row r="75" s="3" customFormat="1" ht="30" customHeight="1" spans="1:15">
      <c r="A75" s="15">
        <v>73</v>
      </c>
      <c r="B75" s="32" t="s">
        <v>184</v>
      </c>
      <c r="C75" s="32" t="s">
        <v>185</v>
      </c>
      <c r="D75" s="32" t="s">
        <v>179</v>
      </c>
      <c r="E75" s="17"/>
      <c r="F75" s="16" t="s">
        <v>28</v>
      </c>
      <c r="G75" s="38"/>
      <c r="H75" s="19"/>
      <c r="I75" s="16">
        <v>36000</v>
      </c>
      <c r="J75" s="33" t="s">
        <v>20</v>
      </c>
      <c r="K75" s="19" t="s">
        <v>21</v>
      </c>
      <c r="L75" s="34" t="s">
        <v>43</v>
      </c>
      <c r="M75" s="35" t="s">
        <v>23</v>
      </c>
      <c r="N75" s="36" t="s">
        <v>24</v>
      </c>
      <c r="O75" s="37"/>
    </row>
    <row r="76" s="3" customFormat="1" ht="30" customHeight="1" spans="1:15">
      <c r="A76" s="15">
        <v>74</v>
      </c>
      <c r="B76" s="32" t="s">
        <v>186</v>
      </c>
      <c r="C76" s="32" t="s">
        <v>187</v>
      </c>
      <c r="D76" s="32" t="s">
        <v>179</v>
      </c>
      <c r="E76" s="17"/>
      <c r="F76" s="16" t="s">
        <v>28</v>
      </c>
      <c r="G76" s="38"/>
      <c r="H76" s="19"/>
      <c r="I76" s="16">
        <v>64000</v>
      </c>
      <c r="J76" s="33" t="s">
        <v>20</v>
      </c>
      <c r="K76" s="19" t="s">
        <v>21</v>
      </c>
      <c r="L76" s="34" t="s">
        <v>43</v>
      </c>
      <c r="M76" s="35" t="s">
        <v>23</v>
      </c>
      <c r="N76" s="36" t="s">
        <v>24</v>
      </c>
      <c r="O76" s="37"/>
    </row>
    <row r="77" s="3" customFormat="1" ht="30" customHeight="1" spans="1:15">
      <c r="A77" s="15">
        <v>75</v>
      </c>
      <c r="B77" s="32" t="s">
        <v>188</v>
      </c>
      <c r="C77" s="32" t="s">
        <v>189</v>
      </c>
      <c r="D77" s="32" t="s">
        <v>190</v>
      </c>
      <c r="E77" s="17"/>
      <c r="F77" s="32" t="s">
        <v>19</v>
      </c>
      <c r="G77" s="18">
        <v>4</v>
      </c>
      <c r="H77" s="19"/>
      <c r="I77" s="16">
        <v>3200</v>
      </c>
      <c r="J77" s="33" t="s">
        <v>20</v>
      </c>
      <c r="K77" s="19" t="s">
        <v>21</v>
      </c>
      <c r="L77" s="34" t="s">
        <v>43</v>
      </c>
      <c r="M77" s="35" t="s">
        <v>23</v>
      </c>
      <c r="N77" s="36" t="s">
        <v>24</v>
      </c>
      <c r="O77" s="37"/>
    </row>
    <row r="78" s="3" customFormat="1" ht="30" customHeight="1" spans="1:15">
      <c r="A78" s="15">
        <v>76</v>
      </c>
      <c r="B78" s="32" t="s">
        <v>191</v>
      </c>
      <c r="C78" s="32" t="s">
        <v>192</v>
      </c>
      <c r="D78" s="32" t="s">
        <v>193</v>
      </c>
      <c r="E78" s="17"/>
      <c r="F78" s="32" t="s">
        <v>19</v>
      </c>
      <c r="G78" s="18">
        <v>4</v>
      </c>
      <c r="H78" s="19"/>
      <c r="I78" s="16">
        <v>2000</v>
      </c>
      <c r="J78" s="33" t="s">
        <v>20</v>
      </c>
      <c r="K78" s="19" t="s">
        <v>21</v>
      </c>
      <c r="L78" s="34" t="s">
        <v>43</v>
      </c>
      <c r="M78" s="35" t="s">
        <v>23</v>
      </c>
      <c r="N78" s="36" t="s">
        <v>24</v>
      </c>
      <c r="O78" s="37"/>
    </row>
    <row r="79" s="3" customFormat="1" ht="30" customHeight="1" spans="1:15">
      <c r="A79" s="15">
        <v>77</v>
      </c>
      <c r="B79" s="32" t="s">
        <v>194</v>
      </c>
      <c r="C79" s="32" t="s">
        <v>195</v>
      </c>
      <c r="D79" s="32" t="s">
        <v>196</v>
      </c>
      <c r="E79" s="17"/>
      <c r="F79" s="32" t="s">
        <v>19</v>
      </c>
      <c r="G79" s="18">
        <v>4</v>
      </c>
      <c r="H79" s="19"/>
      <c r="I79" s="18">
        <v>12800</v>
      </c>
      <c r="J79" s="33" t="s">
        <v>20</v>
      </c>
      <c r="K79" s="19" t="s">
        <v>21</v>
      </c>
      <c r="L79" s="34" t="s">
        <v>43</v>
      </c>
      <c r="M79" s="35" t="s">
        <v>23</v>
      </c>
      <c r="N79" s="36" t="s">
        <v>24</v>
      </c>
      <c r="O79" s="37"/>
    </row>
    <row r="80" s="3" customFormat="1" ht="30" customHeight="1" spans="1:15">
      <c r="A80" s="15">
        <v>78</v>
      </c>
      <c r="B80" s="32" t="s">
        <v>197</v>
      </c>
      <c r="C80" s="32" t="s">
        <v>198</v>
      </c>
      <c r="D80" s="32" t="s">
        <v>199</v>
      </c>
      <c r="E80" s="17"/>
      <c r="F80" s="32" t="s">
        <v>19</v>
      </c>
      <c r="G80" s="18">
        <v>4</v>
      </c>
      <c r="H80" s="19"/>
      <c r="I80" s="18">
        <v>9600</v>
      </c>
      <c r="J80" s="33" t="s">
        <v>20</v>
      </c>
      <c r="K80" s="19" t="s">
        <v>21</v>
      </c>
      <c r="L80" s="34" t="s">
        <v>43</v>
      </c>
      <c r="M80" s="35" t="s">
        <v>23</v>
      </c>
      <c r="N80" s="36" t="s">
        <v>24</v>
      </c>
      <c r="O80" s="37"/>
    </row>
    <row r="81" s="3" customFormat="1" ht="30" customHeight="1" spans="1:15">
      <c r="A81" s="15">
        <v>79</v>
      </c>
      <c r="B81" s="32" t="s">
        <v>200</v>
      </c>
      <c r="C81" s="32" t="s">
        <v>201</v>
      </c>
      <c r="D81" s="32" t="s">
        <v>202</v>
      </c>
      <c r="E81" s="17"/>
      <c r="F81" s="32" t="s">
        <v>19</v>
      </c>
      <c r="G81" s="18">
        <v>4</v>
      </c>
      <c r="H81" s="19"/>
      <c r="I81" s="18">
        <v>12800</v>
      </c>
      <c r="J81" s="33" t="s">
        <v>20</v>
      </c>
      <c r="K81" s="19" t="s">
        <v>21</v>
      </c>
      <c r="L81" s="34" t="s">
        <v>43</v>
      </c>
      <c r="M81" s="35" t="s">
        <v>23</v>
      </c>
      <c r="N81" s="36" t="s">
        <v>24</v>
      </c>
      <c r="O81" s="37"/>
    </row>
    <row r="82" s="3" customFormat="1" ht="30" customHeight="1" spans="1:15">
      <c r="A82" s="15">
        <v>80</v>
      </c>
      <c r="B82" s="32" t="s">
        <v>203</v>
      </c>
      <c r="C82" s="32" t="s">
        <v>204</v>
      </c>
      <c r="D82" s="32" t="s">
        <v>205</v>
      </c>
      <c r="E82" s="17"/>
      <c r="F82" s="32" t="s">
        <v>19</v>
      </c>
      <c r="G82" s="18">
        <v>8</v>
      </c>
      <c r="H82" s="19"/>
      <c r="I82" s="18">
        <v>16000</v>
      </c>
      <c r="J82" s="33" t="s">
        <v>20</v>
      </c>
      <c r="K82" s="19" t="s">
        <v>21</v>
      </c>
      <c r="L82" s="34" t="s">
        <v>43</v>
      </c>
      <c r="M82" s="35" t="s">
        <v>23</v>
      </c>
      <c r="N82" s="36" t="s">
        <v>24</v>
      </c>
      <c r="O82" s="37"/>
    </row>
    <row r="83" s="3" customFormat="1" ht="30" customHeight="1" spans="1:15">
      <c r="A83" s="15">
        <v>81</v>
      </c>
      <c r="B83" s="32" t="s">
        <v>206</v>
      </c>
      <c r="C83" s="32" t="s">
        <v>207</v>
      </c>
      <c r="D83" s="32" t="s">
        <v>208</v>
      </c>
      <c r="E83" s="17"/>
      <c r="F83" s="32" t="s">
        <v>19</v>
      </c>
      <c r="G83" s="18">
        <v>4</v>
      </c>
      <c r="H83" s="19"/>
      <c r="I83" s="18">
        <v>8000</v>
      </c>
      <c r="J83" s="33" t="s">
        <v>20</v>
      </c>
      <c r="K83" s="19" t="s">
        <v>21</v>
      </c>
      <c r="L83" s="34" t="s">
        <v>43</v>
      </c>
      <c r="M83" s="35" t="s">
        <v>23</v>
      </c>
      <c r="N83" s="36" t="s">
        <v>24</v>
      </c>
      <c r="O83" s="37"/>
    </row>
    <row r="84" s="3" customFormat="1" ht="30" customHeight="1" spans="1:15">
      <c r="A84" s="15">
        <v>82</v>
      </c>
      <c r="B84" s="32" t="s">
        <v>209</v>
      </c>
      <c r="C84" s="32" t="s">
        <v>210</v>
      </c>
      <c r="D84" s="32" t="s">
        <v>211</v>
      </c>
      <c r="E84" s="17"/>
      <c r="F84" s="32" t="s">
        <v>19</v>
      </c>
      <c r="G84" s="18">
        <v>8</v>
      </c>
      <c r="H84" s="19"/>
      <c r="I84" s="18">
        <v>24000</v>
      </c>
      <c r="J84" s="33" t="s">
        <v>20</v>
      </c>
      <c r="K84" s="19" t="s">
        <v>21</v>
      </c>
      <c r="L84" s="34" t="s">
        <v>43</v>
      </c>
      <c r="M84" s="35" t="s">
        <v>23</v>
      </c>
      <c r="N84" s="36" t="s">
        <v>24</v>
      </c>
      <c r="O84" s="37"/>
    </row>
    <row r="85" s="3" customFormat="1" ht="30" customHeight="1" spans="1:15">
      <c r="A85" s="15">
        <v>83</v>
      </c>
      <c r="B85" s="32" t="s">
        <v>212</v>
      </c>
      <c r="C85" s="32" t="s">
        <v>213</v>
      </c>
      <c r="D85" s="32" t="s">
        <v>214</v>
      </c>
      <c r="E85" s="17"/>
      <c r="F85" s="16" t="s">
        <v>19</v>
      </c>
      <c r="G85" s="18">
        <v>4</v>
      </c>
      <c r="H85" s="19"/>
      <c r="I85" s="18">
        <v>4000</v>
      </c>
      <c r="J85" s="33" t="s">
        <v>20</v>
      </c>
      <c r="K85" s="19" t="s">
        <v>21</v>
      </c>
      <c r="L85" s="34" t="s">
        <v>43</v>
      </c>
      <c r="M85" s="35" t="s">
        <v>23</v>
      </c>
      <c r="N85" s="36" t="s">
        <v>24</v>
      </c>
      <c r="O85" s="37"/>
    </row>
    <row r="86" s="3" customFormat="1" ht="30" customHeight="1" spans="1:15">
      <c r="A86" s="15">
        <v>84</v>
      </c>
      <c r="B86" s="32" t="s">
        <v>215</v>
      </c>
      <c r="C86" s="32" t="s">
        <v>216</v>
      </c>
      <c r="D86" s="32" t="s">
        <v>217</v>
      </c>
      <c r="E86" s="17"/>
      <c r="F86" s="32" t="s">
        <v>28</v>
      </c>
      <c r="G86" s="18">
        <v>1</v>
      </c>
      <c r="H86" s="19"/>
      <c r="I86" s="18">
        <v>2500</v>
      </c>
      <c r="J86" s="33" t="s">
        <v>20</v>
      </c>
      <c r="K86" s="19" t="s">
        <v>21</v>
      </c>
      <c r="L86" s="34" t="s">
        <v>43</v>
      </c>
      <c r="M86" s="35" t="s">
        <v>23</v>
      </c>
      <c r="N86" s="36" t="s">
        <v>24</v>
      </c>
      <c r="O86" s="37"/>
    </row>
    <row r="87" s="3" customFormat="1" ht="30" customHeight="1" spans="1:15">
      <c r="A87" s="15">
        <v>85</v>
      </c>
      <c r="B87" s="32" t="s">
        <v>218</v>
      </c>
      <c r="C87" s="32" t="s">
        <v>219</v>
      </c>
      <c r="D87" s="32" t="s">
        <v>220</v>
      </c>
      <c r="E87" s="17"/>
      <c r="F87" s="32" t="s">
        <v>28</v>
      </c>
      <c r="G87" s="18">
        <v>1</v>
      </c>
      <c r="H87" s="19"/>
      <c r="I87" s="18">
        <v>3200</v>
      </c>
      <c r="J87" s="33" t="s">
        <v>20</v>
      </c>
      <c r="K87" s="19" t="s">
        <v>21</v>
      </c>
      <c r="L87" s="34" t="s">
        <v>43</v>
      </c>
      <c r="M87" s="35" t="s">
        <v>23</v>
      </c>
      <c r="N87" s="36" t="s">
        <v>24</v>
      </c>
      <c r="O87" s="37"/>
    </row>
    <row r="88" s="3" customFormat="1" ht="30" customHeight="1" spans="1:15">
      <c r="A88" s="15">
        <v>86</v>
      </c>
      <c r="B88" s="32" t="s">
        <v>221</v>
      </c>
      <c r="C88" s="32" t="s">
        <v>222</v>
      </c>
      <c r="D88" s="32" t="s">
        <v>223</v>
      </c>
      <c r="E88" s="17"/>
      <c r="F88" s="32" t="s">
        <v>19</v>
      </c>
      <c r="G88" s="18">
        <v>1</v>
      </c>
      <c r="H88" s="19"/>
      <c r="I88" s="18">
        <v>4000</v>
      </c>
      <c r="J88" s="33" t="s">
        <v>20</v>
      </c>
      <c r="K88" s="19" t="s">
        <v>21</v>
      </c>
      <c r="L88" s="34" t="s">
        <v>43</v>
      </c>
      <c r="M88" s="35" t="s">
        <v>23</v>
      </c>
      <c r="N88" s="36" t="s">
        <v>24</v>
      </c>
      <c r="O88" s="37"/>
    </row>
    <row r="89" s="3" customFormat="1" ht="30" customHeight="1" spans="1:15">
      <c r="A89" s="15">
        <v>87</v>
      </c>
      <c r="B89" s="32" t="s">
        <v>224</v>
      </c>
      <c r="C89" s="32" t="s">
        <v>225</v>
      </c>
      <c r="D89" s="32" t="s">
        <v>226</v>
      </c>
      <c r="E89" s="17"/>
      <c r="F89" s="16" t="s">
        <v>19</v>
      </c>
      <c r="G89" s="18">
        <v>1</v>
      </c>
      <c r="H89" s="19"/>
      <c r="I89" s="18">
        <v>1200</v>
      </c>
      <c r="J89" s="33" t="s">
        <v>20</v>
      </c>
      <c r="K89" s="19" t="s">
        <v>21</v>
      </c>
      <c r="L89" s="34" t="s">
        <v>43</v>
      </c>
      <c r="M89" s="35" t="s">
        <v>23</v>
      </c>
      <c r="N89" s="36" t="s">
        <v>24</v>
      </c>
      <c r="O89" s="37"/>
    </row>
    <row r="90" s="3" customFormat="1" ht="30" customHeight="1" spans="1:15">
      <c r="A90" s="15">
        <v>88</v>
      </c>
      <c r="B90" s="40"/>
      <c r="C90" s="32" t="s">
        <v>227</v>
      </c>
      <c r="D90" s="32" t="s">
        <v>228</v>
      </c>
      <c r="E90" s="17"/>
      <c r="F90" s="32" t="s">
        <v>19</v>
      </c>
      <c r="G90" s="41">
        <v>1</v>
      </c>
      <c r="H90" s="19"/>
      <c r="I90" s="18">
        <v>50</v>
      </c>
      <c r="J90" s="33" t="s">
        <v>20</v>
      </c>
      <c r="K90" s="19" t="s">
        <v>21</v>
      </c>
      <c r="L90" s="34" t="s">
        <v>43</v>
      </c>
      <c r="M90" s="35" t="s">
        <v>23</v>
      </c>
      <c r="N90" s="36" t="s">
        <v>24</v>
      </c>
      <c r="O90" s="37"/>
    </row>
    <row r="91" s="3" customFormat="1" ht="30" customHeight="1" spans="1:15">
      <c r="A91" s="15">
        <v>89</v>
      </c>
      <c r="B91" s="32" t="s">
        <v>229</v>
      </c>
      <c r="C91" s="32" t="s">
        <v>230</v>
      </c>
      <c r="D91" s="32" t="s">
        <v>231</v>
      </c>
      <c r="E91" s="17"/>
      <c r="F91" s="42" t="s">
        <v>19</v>
      </c>
      <c r="G91" s="18">
        <v>1</v>
      </c>
      <c r="H91" s="19"/>
      <c r="I91" s="18">
        <v>300</v>
      </c>
      <c r="J91" s="33" t="s">
        <v>20</v>
      </c>
      <c r="K91" s="19" t="s">
        <v>21</v>
      </c>
      <c r="L91" s="34" t="s">
        <v>43</v>
      </c>
      <c r="M91" s="35" t="s">
        <v>23</v>
      </c>
      <c r="N91" s="36" t="s">
        <v>30</v>
      </c>
      <c r="O91" s="37"/>
    </row>
    <row r="92" s="3" customFormat="1" ht="30" customHeight="1" spans="1:15">
      <c r="A92" s="15">
        <v>90</v>
      </c>
      <c r="B92" s="32" t="s">
        <v>232</v>
      </c>
      <c r="C92" s="32" t="s">
        <v>233</v>
      </c>
      <c r="D92" s="32" t="s">
        <v>234</v>
      </c>
      <c r="E92" s="17"/>
      <c r="F92" s="42" t="s">
        <v>19</v>
      </c>
      <c r="G92" s="18">
        <v>1</v>
      </c>
      <c r="H92" s="19"/>
      <c r="I92" s="18">
        <v>300</v>
      </c>
      <c r="J92" s="33" t="s">
        <v>20</v>
      </c>
      <c r="K92" s="19" t="s">
        <v>21</v>
      </c>
      <c r="L92" s="34" t="s">
        <v>43</v>
      </c>
      <c r="M92" s="35" t="s">
        <v>23</v>
      </c>
      <c r="N92" s="36" t="s">
        <v>30</v>
      </c>
      <c r="O92" s="37"/>
    </row>
    <row r="93" s="3" customFormat="1" ht="30" customHeight="1" spans="1:15">
      <c r="A93" s="15">
        <v>91</v>
      </c>
      <c r="B93" s="32" t="s">
        <v>235</v>
      </c>
      <c r="C93" s="32" t="s">
        <v>236</v>
      </c>
      <c r="D93" s="32" t="s">
        <v>237</v>
      </c>
      <c r="E93" s="17"/>
      <c r="F93" s="42" t="s">
        <v>19</v>
      </c>
      <c r="G93" s="18">
        <v>1</v>
      </c>
      <c r="H93" s="19"/>
      <c r="I93" s="18">
        <v>300</v>
      </c>
      <c r="J93" s="33" t="s">
        <v>20</v>
      </c>
      <c r="K93" s="19" t="s">
        <v>21</v>
      </c>
      <c r="L93" s="34" t="s">
        <v>43</v>
      </c>
      <c r="M93" s="35" t="s">
        <v>23</v>
      </c>
      <c r="N93" s="36" t="s">
        <v>30</v>
      </c>
      <c r="O93" s="37"/>
    </row>
    <row r="94" s="3" customFormat="1" ht="30" customHeight="1" spans="1:15">
      <c r="A94" s="15">
        <v>92</v>
      </c>
      <c r="B94" s="32" t="s">
        <v>238</v>
      </c>
      <c r="C94" s="32" t="s">
        <v>239</v>
      </c>
      <c r="D94" s="32" t="s">
        <v>240</v>
      </c>
      <c r="E94" s="17"/>
      <c r="F94" s="42" t="s">
        <v>19</v>
      </c>
      <c r="G94" s="18">
        <v>1</v>
      </c>
      <c r="H94" s="19"/>
      <c r="I94" s="18">
        <v>600</v>
      </c>
      <c r="J94" s="33" t="s">
        <v>20</v>
      </c>
      <c r="K94" s="19" t="s">
        <v>21</v>
      </c>
      <c r="L94" s="34" t="s">
        <v>43</v>
      </c>
      <c r="M94" s="35" t="s">
        <v>23</v>
      </c>
      <c r="N94" s="36" t="s">
        <v>30</v>
      </c>
      <c r="O94" s="37"/>
    </row>
    <row r="95" s="3" customFormat="1" ht="30" customHeight="1" spans="1:15">
      <c r="A95" s="15">
        <v>93</v>
      </c>
      <c r="B95" s="32" t="s">
        <v>241</v>
      </c>
      <c r="C95" s="32" t="s">
        <v>242</v>
      </c>
      <c r="D95" s="32" t="s">
        <v>243</v>
      </c>
      <c r="E95" s="17"/>
      <c r="F95" s="42" t="s">
        <v>28</v>
      </c>
      <c r="G95" s="18">
        <v>1</v>
      </c>
      <c r="H95" s="19"/>
      <c r="I95" s="18">
        <v>100</v>
      </c>
      <c r="J95" s="33" t="s">
        <v>20</v>
      </c>
      <c r="K95" s="19" t="s">
        <v>21</v>
      </c>
      <c r="L95" s="34" t="s">
        <v>43</v>
      </c>
      <c r="M95" s="35" t="s">
        <v>23</v>
      </c>
      <c r="N95" s="36" t="s">
        <v>30</v>
      </c>
      <c r="O95" s="37"/>
    </row>
    <row r="96" s="3" customFormat="1" ht="30" customHeight="1" spans="1:15">
      <c r="A96" s="15">
        <v>94</v>
      </c>
      <c r="B96" s="32" t="s">
        <v>244</v>
      </c>
      <c r="C96" s="32" t="s">
        <v>245</v>
      </c>
      <c r="D96" s="32" t="s">
        <v>246</v>
      </c>
      <c r="E96" s="17"/>
      <c r="F96" s="32" t="s">
        <v>19</v>
      </c>
      <c r="G96" s="18">
        <v>1</v>
      </c>
      <c r="H96" s="19"/>
      <c r="I96" s="18">
        <v>300</v>
      </c>
      <c r="J96" s="33" t="s">
        <v>20</v>
      </c>
      <c r="K96" s="19" t="s">
        <v>21</v>
      </c>
      <c r="L96" s="34" t="s">
        <v>43</v>
      </c>
      <c r="M96" s="35" t="s">
        <v>23</v>
      </c>
      <c r="N96" s="36" t="s">
        <v>30</v>
      </c>
      <c r="O96" s="37"/>
    </row>
    <row r="97" s="3" customFormat="1" ht="30" customHeight="1" spans="1:15">
      <c r="A97" s="15">
        <v>95</v>
      </c>
      <c r="B97" s="32" t="s">
        <v>247</v>
      </c>
      <c r="C97" s="32" t="s">
        <v>248</v>
      </c>
      <c r="D97" s="32" t="s">
        <v>249</v>
      </c>
      <c r="E97" s="17"/>
      <c r="F97" s="32" t="s">
        <v>19</v>
      </c>
      <c r="G97" s="18">
        <v>1</v>
      </c>
      <c r="H97" s="19"/>
      <c r="I97" s="18">
        <v>600</v>
      </c>
      <c r="J97" s="33" t="s">
        <v>20</v>
      </c>
      <c r="K97" s="19" t="s">
        <v>21</v>
      </c>
      <c r="L97" s="34" t="s">
        <v>43</v>
      </c>
      <c r="M97" s="35" t="s">
        <v>23</v>
      </c>
      <c r="N97" s="36" t="s">
        <v>24</v>
      </c>
      <c r="O97" s="37"/>
    </row>
    <row r="98" s="3" customFormat="1" ht="30" customHeight="1" spans="1:15">
      <c r="A98" s="15">
        <v>96</v>
      </c>
      <c r="B98" s="32" t="s">
        <v>250</v>
      </c>
      <c r="C98" s="32" t="s">
        <v>251</v>
      </c>
      <c r="D98" s="32" t="s">
        <v>252</v>
      </c>
      <c r="E98" s="17"/>
      <c r="F98" s="32" t="s">
        <v>19</v>
      </c>
      <c r="G98" s="18">
        <v>1</v>
      </c>
      <c r="H98" s="19"/>
      <c r="I98" s="18">
        <v>600</v>
      </c>
      <c r="J98" s="33" t="s">
        <v>20</v>
      </c>
      <c r="K98" s="19" t="s">
        <v>21</v>
      </c>
      <c r="L98" s="34" t="s">
        <v>43</v>
      </c>
      <c r="M98" s="35" t="s">
        <v>23</v>
      </c>
      <c r="N98" s="36" t="s">
        <v>24</v>
      </c>
      <c r="O98" s="37"/>
    </row>
    <row r="99" s="3" customFormat="1" ht="30" customHeight="1" spans="1:15">
      <c r="A99" s="15">
        <v>97</v>
      </c>
      <c r="B99" s="32" t="s">
        <v>253</v>
      </c>
      <c r="C99" s="32" t="s">
        <v>254</v>
      </c>
      <c r="D99" s="32" t="s">
        <v>255</v>
      </c>
      <c r="E99" s="17"/>
      <c r="F99" s="32" t="s">
        <v>19</v>
      </c>
      <c r="G99" s="18">
        <v>1</v>
      </c>
      <c r="H99" s="19"/>
      <c r="I99" s="18">
        <v>1200</v>
      </c>
      <c r="J99" s="33" t="s">
        <v>20</v>
      </c>
      <c r="K99" s="19" t="s">
        <v>21</v>
      </c>
      <c r="L99" s="34" t="s">
        <v>43</v>
      </c>
      <c r="M99" s="35" t="s">
        <v>23</v>
      </c>
      <c r="N99" s="36" t="s">
        <v>30</v>
      </c>
      <c r="O99" s="37"/>
    </row>
    <row r="100" s="3" customFormat="1" ht="30" customHeight="1" spans="1:15">
      <c r="A100" s="15">
        <v>98</v>
      </c>
      <c r="B100" s="32" t="s">
        <v>256</v>
      </c>
      <c r="C100" s="32" t="s">
        <v>257</v>
      </c>
      <c r="D100" s="32" t="s">
        <v>258</v>
      </c>
      <c r="E100" s="17"/>
      <c r="F100" s="32" t="s">
        <v>19</v>
      </c>
      <c r="G100" s="18">
        <v>1</v>
      </c>
      <c r="H100" s="19"/>
      <c r="I100" s="18">
        <v>5000</v>
      </c>
      <c r="J100" s="33" t="s">
        <v>20</v>
      </c>
      <c r="K100" s="19" t="s">
        <v>21</v>
      </c>
      <c r="L100" s="34" t="s">
        <v>43</v>
      </c>
      <c r="M100" s="35" t="s">
        <v>23</v>
      </c>
      <c r="N100" s="36" t="s">
        <v>30</v>
      </c>
      <c r="O100" s="37"/>
    </row>
    <row r="101" s="3" customFormat="1" ht="30" customHeight="1" spans="1:15">
      <c r="A101" s="15">
        <v>99</v>
      </c>
      <c r="B101" s="32" t="s">
        <v>259</v>
      </c>
      <c r="C101" s="32" t="s">
        <v>260</v>
      </c>
      <c r="D101" s="32" t="s">
        <v>261</v>
      </c>
      <c r="E101" s="17"/>
      <c r="F101" s="32" t="s">
        <v>19</v>
      </c>
      <c r="G101" s="18">
        <v>1</v>
      </c>
      <c r="H101" s="19"/>
      <c r="I101" s="18">
        <v>2400</v>
      </c>
      <c r="J101" s="33" t="s">
        <v>20</v>
      </c>
      <c r="K101" s="19" t="s">
        <v>21</v>
      </c>
      <c r="L101" s="34" t="s">
        <v>43</v>
      </c>
      <c r="M101" s="35" t="s">
        <v>23</v>
      </c>
      <c r="N101" s="36" t="s">
        <v>24</v>
      </c>
      <c r="O101" s="37"/>
    </row>
    <row r="102" s="3" customFormat="1" ht="30" customHeight="1" spans="1:15">
      <c r="A102" s="15">
        <v>100</v>
      </c>
      <c r="B102" s="32" t="s">
        <v>262</v>
      </c>
      <c r="C102" s="32" t="s">
        <v>263</v>
      </c>
      <c r="D102" s="32" t="s">
        <v>264</v>
      </c>
      <c r="E102" s="17"/>
      <c r="F102" s="32" t="s">
        <v>19</v>
      </c>
      <c r="G102" s="18">
        <v>1</v>
      </c>
      <c r="H102" s="19"/>
      <c r="I102" s="18">
        <v>1200</v>
      </c>
      <c r="J102" s="33" t="s">
        <v>20</v>
      </c>
      <c r="K102" s="19" t="s">
        <v>21</v>
      </c>
      <c r="L102" s="34" t="s">
        <v>43</v>
      </c>
      <c r="M102" s="35" t="s">
        <v>23</v>
      </c>
      <c r="N102" s="36" t="s">
        <v>24</v>
      </c>
      <c r="O102" s="37"/>
    </row>
    <row r="103" s="3" customFormat="1" ht="30" customHeight="1" spans="1:15">
      <c r="A103" s="15">
        <v>101</v>
      </c>
      <c r="B103" s="32" t="s">
        <v>265</v>
      </c>
      <c r="C103" s="32" t="s">
        <v>266</v>
      </c>
      <c r="D103" s="32" t="s">
        <v>267</v>
      </c>
      <c r="E103" s="17"/>
      <c r="F103" s="32" t="s">
        <v>19</v>
      </c>
      <c r="G103" s="18">
        <v>1</v>
      </c>
      <c r="H103" s="19"/>
      <c r="I103" s="18">
        <v>800</v>
      </c>
      <c r="J103" s="33" t="s">
        <v>20</v>
      </c>
      <c r="K103" s="19" t="s">
        <v>21</v>
      </c>
      <c r="L103" s="34" t="s">
        <v>43</v>
      </c>
      <c r="M103" s="35" t="s">
        <v>23</v>
      </c>
      <c r="N103" s="36" t="s">
        <v>24</v>
      </c>
      <c r="O103" s="37"/>
    </row>
    <row r="104" s="3" customFormat="1" ht="30" customHeight="1" spans="1:15">
      <c r="A104" s="15">
        <v>102</v>
      </c>
      <c r="B104" s="32" t="s">
        <v>268</v>
      </c>
      <c r="C104" s="32" t="s">
        <v>269</v>
      </c>
      <c r="D104" s="32" t="s">
        <v>270</v>
      </c>
      <c r="E104" s="17"/>
      <c r="F104" s="32" t="s">
        <v>19</v>
      </c>
      <c r="G104" s="18">
        <v>1</v>
      </c>
      <c r="H104" s="19"/>
      <c r="I104" s="18">
        <v>3000</v>
      </c>
      <c r="J104" s="33" t="s">
        <v>20</v>
      </c>
      <c r="K104" s="19" t="s">
        <v>21</v>
      </c>
      <c r="L104" s="34" t="s">
        <v>43</v>
      </c>
      <c r="M104" s="35" t="s">
        <v>23</v>
      </c>
      <c r="N104" s="36" t="s">
        <v>24</v>
      </c>
      <c r="O104" s="37"/>
    </row>
    <row r="105" s="3" customFormat="1" ht="30" customHeight="1" spans="1:15">
      <c r="A105" s="15">
        <v>103</v>
      </c>
      <c r="B105" s="32" t="s">
        <v>271</v>
      </c>
      <c r="C105" s="32" t="s">
        <v>272</v>
      </c>
      <c r="D105" s="32" t="s">
        <v>273</v>
      </c>
      <c r="E105" s="17"/>
      <c r="F105" s="32" t="s">
        <v>19</v>
      </c>
      <c r="G105" s="18">
        <v>1</v>
      </c>
      <c r="H105" s="19"/>
      <c r="I105" s="18">
        <v>400</v>
      </c>
      <c r="J105" s="33" t="s">
        <v>20</v>
      </c>
      <c r="K105" s="19" t="s">
        <v>21</v>
      </c>
      <c r="L105" s="34" t="s">
        <v>43</v>
      </c>
      <c r="M105" s="35" t="s">
        <v>23</v>
      </c>
      <c r="N105" s="36" t="s">
        <v>24</v>
      </c>
      <c r="O105" s="37"/>
    </row>
    <row r="106" s="3" customFormat="1" ht="30" customHeight="1" spans="1:15">
      <c r="A106" s="15">
        <v>104</v>
      </c>
      <c r="B106" s="32" t="s">
        <v>274</v>
      </c>
      <c r="C106" s="32" t="s">
        <v>275</v>
      </c>
      <c r="D106" s="32" t="s">
        <v>276</v>
      </c>
      <c r="E106" s="17"/>
      <c r="F106" s="32" t="s">
        <v>19</v>
      </c>
      <c r="G106" s="18">
        <v>1</v>
      </c>
      <c r="H106" s="19"/>
      <c r="I106" s="18">
        <v>200</v>
      </c>
      <c r="J106" s="33" t="s">
        <v>20</v>
      </c>
      <c r="K106" s="19" t="s">
        <v>21</v>
      </c>
      <c r="L106" s="34" t="s">
        <v>43</v>
      </c>
      <c r="M106" s="35" t="s">
        <v>23</v>
      </c>
      <c r="N106" s="36" t="s">
        <v>24</v>
      </c>
      <c r="O106" s="37"/>
    </row>
    <row r="107" s="3" customFormat="1" ht="30" customHeight="1" spans="1:15">
      <c r="A107" s="15">
        <v>105</v>
      </c>
      <c r="B107" s="32" t="s">
        <v>277</v>
      </c>
      <c r="C107" s="32" t="s">
        <v>278</v>
      </c>
      <c r="D107" s="32" t="s">
        <v>279</v>
      </c>
      <c r="E107" s="17"/>
      <c r="F107" s="32" t="s">
        <v>19</v>
      </c>
      <c r="G107" s="18">
        <v>1</v>
      </c>
      <c r="H107" s="19"/>
      <c r="I107" s="18">
        <v>4000</v>
      </c>
      <c r="J107" s="33" t="s">
        <v>20</v>
      </c>
      <c r="K107" s="19" t="s">
        <v>21</v>
      </c>
      <c r="L107" s="34" t="s">
        <v>43</v>
      </c>
      <c r="M107" s="35" t="s">
        <v>23</v>
      </c>
      <c r="N107" s="36" t="s">
        <v>24</v>
      </c>
      <c r="O107" s="37"/>
    </row>
    <row r="108" s="3" customFormat="1" ht="30" customHeight="1" spans="1:15">
      <c r="A108" s="15">
        <v>106</v>
      </c>
      <c r="B108" s="32" t="s">
        <v>280</v>
      </c>
      <c r="C108" s="32" t="s">
        <v>281</v>
      </c>
      <c r="D108" s="32" t="s">
        <v>282</v>
      </c>
      <c r="E108" s="17"/>
      <c r="F108" s="32" t="s">
        <v>19</v>
      </c>
      <c r="G108" s="18">
        <v>1</v>
      </c>
      <c r="H108" s="19"/>
      <c r="I108" s="18">
        <v>4000</v>
      </c>
      <c r="J108" s="33" t="s">
        <v>20</v>
      </c>
      <c r="K108" s="19" t="s">
        <v>21</v>
      </c>
      <c r="L108" s="34" t="s">
        <v>43</v>
      </c>
      <c r="M108" s="35" t="s">
        <v>23</v>
      </c>
      <c r="N108" s="36" t="s">
        <v>24</v>
      </c>
      <c r="O108" s="37"/>
    </row>
    <row r="109" s="3" customFormat="1" ht="30" customHeight="1" spans="1:15">
      <c r="A109" s="15">
        <v>107</v>
      </c>
      <c r="B109" s="32" t="s">
        <v>283</v>
      </c>
      <c r="C109" s="32" t="s">
        <v>284</v>
      </c>
      <c r="D109" s="32" t="s">
        <v>285</v>
      </c>
      <c r="E109" s="17"/>
      <c r="F109" s="32" t="s">
        <v>19</v>
      </c>
      <c r="G109" s="18">
        <v>1</v>
      </c>
      <c r="H109" s="19"/>
      <c r="I109" s="18">
        <v>8000</v>
      </c>
      <c r="J109" s="33" t="s">
        <v>20</v>
      </c>
      <c r="K109" s="19" t="s">
        <v>21</v>
      </c>
      <c r="L109" s="34" t="s">
        <v>43</v>
      </c>
      <c r="M109" s="35" t="s">
        <v>23</v>
      </c>
      <c r="N109" s="36" t="s">
        <v>24</v>
      </c>
      <c r="O109" s="37"/>
    </row>
    <row r="110" s="3" customFormat="1" ht="30" customHeight="1" spans="1:15">
      <c r="A110" s="15">
        <v>108</v>
      </c>
      <c r="B110" s="32" t="s">
        <v>286</v>
      </c>
      <c r="C110" s="32" t="s">
        <v>287</v>
      </c>
      <c r="D110" s="32" t="s">
        <v>288</v>
      </c>
      <c r="E110" s="17"/>
      <c r="F110" s="32" t="s">
        <v>19</v>
      </c>
      <c r="G110" s="18">
        <v>1</v>
      </c>
      <c r="H110" s="19"/>
      <c r="I110" s="18">
        <v>8000</v>
      </c>
      <c r="J110" s="33" t="s">
        <v>20</v>
      </c>
      <c r="K110" s="19" t="s">
        <v>21</v>
      </c>
      <c r="L110" s="34" t="s">
        <v>43</v>
      </c>
      <c r="M110" s="35" t="s">
        <v>23</v>
      </c>
      <c r="N110" s="36" t="s">
        <v>24</v>
      </c>
      <c r="O110" s="37"/>
    </row>
    <row r="111" s="3" customFormat="1" ht="30" customHeight="1" spans="1:15">
      <c r="A111" s="15">
        <v>109</v>
      </c>
      <c r="B111" s="32" t="s">
        <v>289</v>
      </c>
      <c r="C111" s="32" t="s">
        <v>269</v>
      </c>
      <c r="D111" s="32" t="s">
        <v>290</v>
      </c>
      <c r="E111" s="17"/>
      <c r="F111" s="32" t="s">
        <v>19</v>
      </c>
      <c r="G111" s="18">
        <v>1</v>
      </c>
      <c r="H111" s="19"/>
      <c r="I111" s="18">
        <v>1600</v>
      </c>
      <c r="J111" s="33" t="s">
        <v>20</v>
      </c>
      <c r="K111" s="19" t="s">
        <v>21</v>
      </c>
      <c r="L111" s="34" t="s">
        <v>43</v>
      </c>
      <c r="M111" s="35" t="s">
        <v>23</v>
      </c>
      <c r="N111" s="36" t="s">
        <v>24</v>
      </c>
      <c r="O111" s="37"/>
    </row>
    <row r="112" s="3" customFormat="1" ht="30" customHeight="1" spans="1:15">
      <c r="A112" s="15">
        <v>110</v>
      </c>
      <c r="B112" s="32" t="s">
        <v>291</v>
      </c>
      <c r="C112" s="32" t="s">
        <v>292</v>
      </c>
      <c r="D112" s="32" t="s">
        <v>293</v>
      </c>
      <c r="E112" s="17"/>
      <c r="F112" s="32" t="s">
        <v>19</v>
      </c>
      <c r="G112" s="18">
        <v>1</v>
      </c>
      <c r="H112" s="19"/>
      <c r="I112" s="18">
        <v>5000</v>
      </c>
      <c r="J112" s="33" t="s">
        <v>20</v>
      </c>
      <c r="K112" s="19" t="s">
        <v>21</v>
      </c>
      <c r="L112" s="34" t="s">
        <v>43</v>
      </c>
      <c r="M112" s="35" t="s">
        <v>23</v>
      </c>
      <c r="N112" s="36" t="s">
        <v>24</v>
      </c>
      <c r="O112" s="37"/>
    </row>
    <row r="113" s="3" customFormat="1" ht="30" customHeight="1" spans="1:15">
      <c r="A113" s="15">
        <v>111</v>
      </c>
      <c r="B113" s="32" t="s">
        <v>294</v>
      </c>
      <c r="C113" s="32" t="s">
        <v>295</v>
      </c>
      <c r="D113" s="32" t="s">
        <v>296</v>
      </c>
      <c r="E113" s="17"/>
      <c r="F113" s="42" t="s">
        <v>28</v>
      </c>
      <c r="G113" s="18">
        <v>2</v>
      </c>
      <c r="H113" s="19"/>
      <c r="I113" s="18">
        <v>10000</v>
      </c>
      <c r="J113" s="33" t="s">
        <v>20</v>
      </c>
      <c r="K113" s="19" t="s">
        <v>21</v>
      </c>
      <c r="L113" s="34" t="s">
        <v>43</v>
      </c>
      <c r="M113" s="35" t="s">
        <v>23</v>
      </c>
      <c r="N113" s="36" t="s">
        <v>24</v>
      </c>
      <c r="O113" s="37"/>
    </row>
    <row r="114" s="3" customFormat="1" ht="30" customHeight="1" spans="1:15">
      <c r="A114" s="15">
        <v>112</v>
      </c>
      <c r="B114" s="32" t="s">
        <v>297</v>
      </c>
      <c r="C114" s="32" t="s">
        <v>298</v>
      </c>
      <c r="D114" s="32" t="s">
        <v>299</v>
      </c>
      <c r="E114" s="17"/>
      <c r="F114" s="42" t="s">
        <v>28</v>
      </c>
      <c r="G114" s="18">
        <v>2</v>
      </c>
      <c r="H114" s="19"/>
      <c r="I114" s="18">
        <v>300</v>
      </c>
      <c r="J114" s="33" t="s">
        <v>20</v>
      </c>
      <c r="K114" s="19" t="s">
        <v>21</v>
      </c>
      <c r="L114" s="34" t="s">
        <v>43</v>
      </c>
      <c r="M114" s="35" t="s">
        <v>23</v>
      </c>
      <c r="N114" s="36" t="s">
        <v>24</v>
      </c>
      <c r="O114" s="37"/>
    </row>
    <row r="115" s="3" customFormat="1" ht="30" customHeight="1" spans="1:15">
      <c r="A115" s="15">
        <v>113</v>
      </c>
      <c r="B115" s="32" t="s">
        <v>300</v>
      </c>
      <c r="C115" s="32" t="s">
        <v>301</v>
      </c>
      <c r="D115" s="32" t="s">
        <v>302</v>
      </c>
      <c r="E115" s="17"/>
      <c r="F115" s="42" t="s">
        <v>19</v>
      </c>
      <c r="G115" s="18">
        <v>1</v>
      </c>
      <c r="H115" s="19"/>
      <c r="I115" s="18">
        <v>2000</v>
      </c>
      <c r="J115" s="33" t="s">
        <v>20</v>
      </c>
      <c r="K115" s="19" t="s">
        <v>21</v>
      </c>
      <c r="L115" s="34" t="s">
        <v>43</v>
      </c>
      <c r="M115" s="35" t="s">
        <v>23</v>
      </c>
      <c r="N115" s="36" t="s">
        <v>24</v>
      </c>
      <c r="O115" s="37"/>
    </row>
    <row r="116" s="3" customFormat="1" ht="30" customHeight="1" spans="1:15">
      <c r="A116" s="15">
        <v>114</v>
      </c>
      <c r="B116" s="32" t="s">
        <v>303</v>
      </c>
      <c r="C116" s="32" t="s">
        <v>304</v>
      </c>
      <c r="D116" s="32" t="s">
        <v>302</v>
      </c>
      <c r="E116" s="17"/>
      <c r="F116" s="42" t="s">
        <v>19</v>
      </c>
      <c r="G116" s="18">
        <v>1</v>
      </c>
      <c r="H116" s="19"/>
      <c r="I116" s="18">
        <v>1000</v>
      </c>
      <c r="J116" s="33" t="s">
        <v>20</v>
      </c>
      <c r="K116" s="19" t="s">
        <v>21</v>
      </c>
      <c r="L116" s="34" t="s">
        <v>43</v>
      </c>
      <c r="M116" s="35" t="s">
        <v>23</v>
      </c>
      <c r="N116" s="36" t="s">
        <v>24</v>
      </c>
      <c r="O116" s="37"/>
    </row>
    <row r="117" s="3" customFormat="1" ht="30" customHeight="1" spans="1:15">
      <c r="A117" s="15">
        <v>115</v>
      </c>
      <c r="B117" s="32" t="s">
        <v>305</v>
      </c>
      <c r="C117" s="32" t="s">
        <v>306</v>
      </c>
      <c r="D117" s="32" t="s">
        <v>307</v>
      </c>
      <c r="E117" s="17"/>
      <c r="F117" s="42" t="s">
        <v>19</v>
      </c>
      <c r="G117" s="18">
        <v>2</v>
      </c>
      <c r="H117" s="19"/>
      <c r="I117" s="18">
        <v>5000</v>
      </c>
      <c r="J117" s="33" t="s">
        <v>20</v>
      </c>
      <c r="K117" s="19" t="s">
        <v>21</v>
      </c>
      <c r="L117" s="34" t="s">
        <v>43</v>
      </c>
      <c r="M117" s="35" t="s">
        <v>23</v>
      </c>
      <c r="N117" s="36" t="s">
        <v>24</v>
      </c>
      <c r="O117" s="37"/>
    </row>
    <row r="118" s="3" customFormat="1" ht="30" customHeight="1" spans="1:15">
      <c r="A118" s="15">
        <v>116</v>
      </c>
      <c r="B118" s="32" t="s">
        <v>308</v>
      </c>
      <c r="C118" s="32" t="s">
        <v>309</v>
      </c>
      <c r="D118" s="32" t="s">
        <v>310</v>
      </c>
      <c r="E118" s="17"/>
      <c r="F118" s="42" t="s">
        <v>28</v>
      </c>
      <c r="G118" s="18">
        <v>1</v>
      </c>
      <c r="H118" s="19"/>
      <c r="I118" s="18">
        <v>400</v>
      </c>
      <c r="J118" s="33" t="s">
        <v>20</v>
      </c>
      <c r="K118" s="19" t="s">
        <v>21</v>
      </c>
      <c r="L118" s="34" t="s">
        <v>43</v>
      </c>
      <c r="M118" s="35" t="s">
        <v>23</v>
      </c>
      <c r="N118" s="36" t="s">
        <v>30</v>
      </c>
      <c r="O118" s="37"/>
    </row>
    <row r="119" s="3" customFormat="1" ht="30" customHeight="1" spans="1:15">
      <c r="A119" s="15">
        <v>117</v>
      </c>
      <c r="B119" s="32" t="s">
        <v>311</v>
      </c>
      <c r="C119" s="32" t="s">
        <v>312</v>
      </c>
      <c r="D119" s="32" t="s">
        <v>313</v>
      </c>
      <c r="E119" s="17"/>
      <c r="F119" s="32" t="s">
        <v>28</v>
      </c>
      <c r="G119" s="18">
        <v>1</v>
      </c>
      <c r="H119" s="19"/>
      <c r="I119" s="18">
        <v>200</v>
      </c>
      <c r="J119" s="33" t="s">
        <v>20</v>
      </c>
      <c r="K119" s="19" t="s">
        <v>21</v>
      </c>
      <c r="L119" s="34" t="s">
        <v>43</v>
      </c>
      <c r="M119" s="35" t="s">
        <v>29</v>
      </c>
      <c r="N119" s="36" t="s">
        <v>30</v>
      </c>
      <c r="O119" s="37"/>
    </row>
    <row r="120" s="3" customFormat="1" ht="30" customHeight="1" spans="1:15">
      <c r="A120" s="15">
        <v>118</v>
      </c>
      <c r="B120" s="32" t="s">
        <v>314</v>
      </c>
      <c r="C120" s="32" t="s">
        <v>312</v>
      </c>
      <c r="D120" s="32" t="s">
        <v>315</v>
      </c>
      <c r="E120" s="17"/>
      <c r="F120" s="32" t="s">
        <v>28</v>
      </c>
      <c r="G120" s="42">
        <v>1</v>
      </c>
      <c r="H120" s="19"/>
      <c r="I120" s="18">
        <v>800</v>
      </c>
      <c r="J120" s="33" t="s">
        <v>20</v>
      </c>
      <c r="K120" s="19" t="s">
        <v>21</v>
      </c>
      <c r="L120" s="34" t="s">
        <v>43</v>
      </c>
      <c r="M120" s="35" t="s">
        <v>29</v>
      </c>
      <c r="N120" s="36" t="s">
        <v>30</v>
      </c>
      <c r="O120" s="37"/>
    </row>
    <row r="121" s="3" customFormat="1" ht="30" customHeight="1" spans="1:15">
      <c r="A121" s="15">
        <v>119</v>
      </c>
      <c r="B121" s="32" t="s">
        <v>316</v>
      </c>
      <c r="C121" s="32" t="s">
        <v>317</v>
      </c>
      <c r="D121" s="32" t="s">
        <v>318</v>
      </c>
      <c r="E121" s="17"/>
      <c r="F121" s="32" t="s">
        <v>28</v>
      </c>
      <c r="G121" s="18">
        <v>1</v>
      </c>
      <c r="H121" s="19"/>
      <c r="I121" s="18">
        <v>200</v>
      </c>
      <c r="J121" s="33" t="s">
        <v>20</v>
      </c>
      <c r="K121" s="19" t="s">
        <v>21</v>
      </c>
      <c r="L121" s="34" t="s">
        <v>43</v>
      </c>
      <c r="M121" s="35" t="s">
        <v>29</v>
      </c>
      <c r="N121" s="36" t="s">
        <v>30</v>
      </c>
      <c r="O121" s="37"/>
    </row>
    <row r="122" s="3" customFormat="1" ht="30" customHeight="1" spans="1:15">
      <c r="A122" s="15">
        <v>120</v>
      </c>
      <c r="B122" s="32" t="s">
        <v>319</v>
      </c>
      <c r="C122" s="32" t="s">
        <v>317</v>
      </c>
      <c r="D122" s="32" t="s">
        <v>320</v>
      </c>
      <c r="E122" s="17"/>
      <c r="F122" s="42" t="s">
        <v>28</v>
      </c>
      <c r="G122" s="42">
        <v>1</v>
      </c>
      <c r="H122" s="19"/>
      <c r="I122" s="18">
        <v>100</v>
      </c>
      <c r="J122" s="33" t="s">
        <v>20</v>
      </c>
      <c r="K122" s="19" t="s">
        <v>21</v>
      </c>
      <c r="L122" s="34" t="s">
        <v>43</v>
      </c>
      <c r="M122" s="35" t="s">
        <v>29</v>
      </c>
      <c r="N122" s="36" t="s">
        <v>30</v>
      </c>
      <c r="O122" s="37"/>
    </row>
    <row r="123" s="3" customFormat="1" ht="30" customHeight="1" spans="1:15">
      <c r="A123" s="15">
        <v>121</v>
      </c>
      <c r="B123" s="32" t="s">
        <v>321</v>
      </c>
      <c r="C123" s="32" t="s">
        <v>317</v>
      </c>
      <c r="D123" s="32" t="s">
        <v>322</v>
      </c>
      <c r="E123" s="17"/>
      <c r="F123" s="42" t="s">
        <v>28</v>
      </c>
      <c r="G123" s="42">
        <v>1</v>
      </c>
      <c r="H123" s="19"/>
      <c r="I123" s="18">
        <v>100</v>
      </c>
      <c r="J123" s="33" t="s">
        <v>20</v>
      </c>
      <c r="K123" s="19" t="s">
        <v>21</v>
      </c>
      <c r="L123" s="34" t="s">
        <v>43</v>
      </c>
      <c r="M123" s="35" t="s">
        <v>29</v>
      </c>
      <c r="N123" s="36" t="s">
        <v>30</v>
      </c>
      <c r="O123" s="37"/>
    </row>
    <row r="124" s="3" customFormat="1" ht="30" customHeight="1" spans="1:15">
      <c r="A124" s="15">
        <v>122</v>
      </c>
      <c r="B124" s="32" t="s">
        <v>323</v>
      </c>
      <c r="C124" s="32" t="s">
        <v>324</v>
      </c>
      <c r="D124" s="32" t="s">
        <v>325</v>
      </c>
      <c r="E124" s="17"/>
      <c r="F124" s="43" t="s">
        <v>19</v>
      </c>
      <c r="G124" s="44"/>
      <c r="H124" s="19"/>
      <c r="I124" s="18">
        <v>8000</v>
      </c>
      <c r="J124" s="33" t="s">
        <v>20</v>
      </c>
      <c r="K124" s="19" t="s">
        <v>21</v>
      </c>
      <c r="L124" s="34" t="s">
        <v>43</v>
      </c>
      <c r="M124" s="35" t="s">
        <v>23</v>
      </c>
      <c r="N124" s="36" t="s">
        <v>30</v>
      </c>
      <c r="O124" s="37"/>
    </row>
    <row r="125" s="3" customFormat="1" ht="30" customHeight="1" spans="1:15">
      <c r="A125" s="15">
        <v>123</v>
      </c>
      <c r="B125" s="32" t="s">
        <v>326</v>
      </c>
      <c r="C125" s="32" t="s">
        <v>327</v>
      </c>
      <c r="D125" s="32" t="s">
        <v>325</v>
      </c>
      <c r="E125" s="17"/>
      <c r="F125" s="43" t="s">
        <v>19</v>
      </c>
      <c r="G125" s="44"/>
      <c r="H125" s="19"/>
      <c r="I125" s="18">
        <v>16000</v>
      </c>
      <c r="J125" s="33" t="s">
        <v>20</v>
      </c>
      <c r="K125" s="19" t="s">
        <v>21</v>
      </c>
      <c r="L125" s="34" t="s">
        <v>43</v>
      </c>
      <c r="M125" s="35" t="s">
        <v>23</v>
      </c>
      <c r="N125" s="36" t="s">
        <v>30</v>
      </c>
      <c r="O125" s="37"/>
    </row>
    <row r="126" s="3" customFormat="1" ht="30" customHeight="1" spans="1:15">
      <c r="A126" s="15">
        <v>124</v>
      </c>
      <c r="B126" s="32" t="s">
        <v>328</v>
      </c>
      <c r="C126" s="32" t="s">
        <v>329</v>
      </c>
      <c r="D126" s="32" t="s">
        <v>325</v>
      </c>
      <c r="E126" s="17"/>
      <c r="F126" s="43" t="s">
        <v>19</v>
      </c>
      <c r="G126" s="44"/>
      <c r="H126" s="19"/>
      <c r="I126" s="18">
        <v>10000</v>
      </c>
      <c r="J126" s="33" t="s">
        <v>20</v>
      </c>
      <c r="K126" s="19" t="s">
        <v>21</v>
      </c>
      <c r="L126" s="34" t="s">
        <v>43</v>
      </c>
      <c r="M126" s="35" t="s">
        <v>23</v>
      </c>
      <c r="N126" s="36" t="s">
        <v>30</v>
      </c>
      <c r="O126" s="37"/>
    </row>
    <row r="127" s="3" customFormat="1" ht="30" customHeight="1" spans="1:15">
      <c r="A127" s="15">
        <v>125</v>
      </c>
      <c r="B127" s="32" t="s">
        <v>330</v>
      </c>
      <c r="C127" s="32" t="s">
        <v>331</v>
      </c>
      <c r="D127" s="32" t="s">
        <v>325</v>
      </c>
      <c r="E127" s="17"/>
      <c r="F127" s="43" t="s">
        <v>19</v>
      </c>
      <c r="G127" s="44"/>
      <c r="H127" s="19"/>
      <c r="I127" s="18">
        <v>2000</v>
      </c>
      <c r="J127" s="33" t="s">
        <v>20</v>
      </c>
      <c r="K127" s="19" t="s">
        <v>21</v>
      </c>
      <c r="L127" s="34" t="s">
        <v>43</v>
      </c>
      <c r="M127" s="35" t="s">
        <v>23</v>
      </c>
      <c r="N127" s="36" t="s">
        <v>30</v>
      </c>
      <c r="O127" s="37"/>
    </row>
    <row r="128" s="3" customFormat="1" ht="30" customHeight="1" spans="1:15">
      <c r="A128" s="15">
        <v>126</v>
      </c>
      <c r="B128" s="32" t="s">
        <v>332</v>
      </c>
      <c r="C128" s="32" t="s">
        <v>284</v>
      </c>
      <c r="D128" s="32" t="s">
        <v>325</v>
      </c>
      <c r="E128" s="17"/>
      <c r="F128" s="43" t="s">
        <v>19</v>
      </c>
      <c r="G128" s="44"/>
      <c r="H128" s="19"/>
      <c r="I128" s="18">
        <v>15000</v>
      </c>
      <c r="J128" s="33" t="s">
        <v>20</v>
      </c>
      <c r="K128" s="19" t="s">
        <v>21</v>
      </c>
      <c r="L128" s="34" t="s">
        <v>43</v>
      </c>
      <c r="M128" s="35" t="s">
        <v>23</v>
      </c>
      <c r="N128" s="36" t="s">
        <v>30</v>
      </c>
      <c r="O128" s="37"/>
    </row>
    <row r="129" s="3" customFormat="1" ht="36" customHeight="1" spans="1:15">
      <c r="A129" s="15">
        <v>127</v>
      </c>
      <c r="B129" s="32" t="s">
        <v>333</v>
      </c>
      <c r="C129" s="32" t="s">
        <v>334</v>
      </c>
      <c r="D129" s="32" t="s">
        <v>335</v>
      </c>
      <c r="E129" s="17"/>
      <c r="F129" s="32" t="s">
        <v>19</v>
      </c>
      <c r="G129" s="32">
        <v>2</v>
      </c>
      <c r="H129" s="19"/>
      <c r="I129" s="18">
        <v>600</v>
      </c>
      <c r="J129" s="33" t="s">
        <v>20</v>
      </c>
      <c r="K129" s="19" t="s">
        <v>21</v>
      </c>
      <c r="L129" s="34" t="s">
        <v>43</v>
      </c>
      <c r="M129" s="35" t="s">
        <v>29</v>
      </c>
      <c r="N129" s="36" t="s">
        <v>24</v>
      </c>
      <c r="O129" s="37"/>
    </row>
    <row r="130" s="3" customFormat="1" ht="30" customHeight="1" spans="1:15">
      <c r="A130" s="15">
        <v>128</v>
      </c>
      <c r="B130" s="32" t="s">
        <v>336</v>
      </c>
      <c r="C130" s="32" t="s">
        <v>337</v>
      </c>
      <c r="D130" s="32" t="s">
        <v>338</v>
      </c>
      <c r="E130" s="17"/>
      <c r="F130" s="32" t="s">
        <v>28</v>
      </c>
      <c r="G130" s="32">
        <v>2</v>
      </c>
      <c r="H130" s="19"/>
      <c r="I130" s="18">
        <v>10000</v>
      </c>
      <c r="J130" s="33" t="s">
        <v>20</v>
      </c>
      <c r="K130" s="19" t="s">
        <v>21</v>
      </c>
      <c r="L130" s="34" t="s">
        <v>43</v>
      </c>
      <c r="M130" s="35" t="s">
        <v>29</v>
      </c>
      <c r="N130" s="36" t="s">
        <v>24</v>
      </c>
      <c r="O130" s="37"/>
    </row>
    <row r="131" s="3" customFormat="1" ht="30" customHeight="1" spans="1:15">
      <c r="A131" s="15">
        <v>129</v>
      </c>
      <c r="B131" s="32" t="s">
        <v>339</v>
      </c>
      <c r="C131" s="32" t="s">
        <v>340</v>
      </c>
      <c r="D131" s="32" t="s">
        <v>341</v>
      </c>
      <c r="E131" s="17"/>
      <c r="F131" s="32" t="s">
        <v>19</v>
      </c>
      <c r="G131" s="32">
        <v>2</v>
      </c>
      <c r="H131" s="19"/>
      <c r="I131" s="18">
        <v>10000</v>
      </c>
      <c r="J131" s="33" t="s">
        <v>20</v>
      </c>
      <c r="K131" s="19" t="s">
        <v>21</v>
      </c>
      <c r="L131" s="34" t="s">
        <v>43</v>
      </c>
      <c r="M131" s="35" t="s">
        <v>23</v>
      </c>
      <c r="N131" s="36" t="s">
        <v>24</v>
      </c>
      <c r="O131" s="37"/>
    </row>
    <row r="132" s="3" customFormat="1" ht="30" customHeight="1" spans="1:15">
      <c r="A132" s="15">
        <v>130</v>
      </c>
      <c r="B132" s="32" t="s">
        <v>671</v>
      </c>
      <c r="C132" s="23" t="s">
        <v>672</v>
      </c>
      <c r="D132" s="20" t="s">
        <v>673</v>
      </c>
      <c r="E132" s="17"/>
      <c r="F132" s="20" t="s">
        <v>28</v>
      </c>
      <c r="G132" s="18">
        <v>1</v>
      </c>
      <c r="H132" s="19"/>
      <c r="I132" s="16">
        <v>1200</v>
      </c>
      <c r="J132" s="33" t="s">
        <v>20</v>
      </c>
      <c r="K132" s="19" t="s">
        <v>21</v>
      </c>
      <c r="L132" s="34" t="s">
        <v>43</v>
      </c>
      <c r="M132" s="35" t="s">
        <v>635</v>
      </c>
      <c r="N132" s="36" t="s">
        <v>24</v>
      </c>
      <c r="O132" s="37"/>
    </row>
    <row r="133" s="3" customFormat="1" ht="30" customHeight="1" spans="1:15">
      <c r="A133" s="15">
        <v>131</v>
      </c>
      <c r="B133" s="32" t="s">
        <v>674</v>
      </c>
      <c r="C133" s="23" t="s">
        <v>675</v>
      </c>
      <c r="D133" s="20" t="s">
        <v>676</v>
      </c>
      <c r="E133" s="17"/>
      <c r="F133" s="20" t="s">
        <v>28</v>
      </c>
      <c r="G133" s="18">
        <v>1</v>
      </c>
      <c r="H133" s="19"/>
      <c r="I133" s="16">
        <v>1200</v>
      </c>
      <c r="J133" s="33" t="s">
        <v>20</v>
      </c>
      <c r="K133" s="19" t="s">
        <v>21</v>
      </c>
      <c r="L133" s="34" t="s">
        <v>43</v>
      </c>
      <c r="M133" s="35" t="s">
        <v>635</v>
      </c>
      <c r="N133" s="36" t="s">
        <v>24</v>
      </c>
      <c r="O133" s="37"/>
    </row>
    <row r="134" s="3" customFormat="1" ht="30" customHeight="1" spans="1:15">
      <c r="A134" s="15">
        <v>132</v>
      </c>
      <c r="B134" s="32" t="s">
        <v>342</v>
      </c>
      <c r="C134" s="23" t="s">
        <v>343</v>
      </c>
      <c r="D134" s="20" t="s">
        <v>344</v>
      </c>
      <c r="E134" s="17"/>
      <c r="F134" s="20" t="s">
        <v>28</v>
      </c>
      <c r="G134" s="18">
        <v>1</v>
      </c>
      <c r="H134" s="19"/>
      <c r="I134" s="16">
        <v>400</v>
      </c>
      <c r="J134" s="33" t="s">
        <v>20</v>
      </c>
      <c r="K134" s="19" t="s">
        <v>21</v>
      </c>
      <c r="L134" s="34" t="s">
        <v>43</v>
      </c>
      <c r="M134" s="35" t="s">
        <v>23</v>
      </c>
      <c r="N134" s="36" t="s">
        <v>30</v>
      </c>
      <c r="O134" s="37"/>
    </row>
    <row r="135" s="3" customFormat="1" ht="30" customHeight="1" spans="1:15">
      <c r="A135" s="15">
        <v>133</v>
      </c>
      <c r="B135" s="32" t="s">
        <v>677</v>
      </c>
      <c r="C135" s="16" t="s">
        <v>678</v>
      </c>
      <c r="D135" s="16" t="s">
        <v>679</v>
      </c>
      <c r="E135" s="17"/>
      <c r="F135" s="16" t="s">
        <v>680</v>
      </c>
      <c r="G135" s="16">
        <v>2</v>
      </c>
      <c r="H135" s="19"/>
      <c r="I135" s="18">
        <v>400</v>
      </c>
      <c r="J135" s="33" t="s">
        <v>20</v>
      </c>
      <c r="K135" s="19" t="s">
        <v>21</v>
      </c>
      <c r="L135" s="34" t="s">
        <v>43</v>
      </c>
      <c r="M135" s="35" t="s">
        <v>631</v>
      </c>
      <c r="N135" s="36" t="s">
        <v>24</v>
      </c>
      <c r="O135" s="37"/>
    </row>
    <row r="136" s="3" customFormat="1" ht="30" customHeight="1" spans="1:15">
      <c r="A136" s="15">
        <v>134</v>
      </c>
      <c r="B136" s="32" t="s">
        <v>681</v>
      </c>
      <c r="C136" s="16" t="s">
        <v>682</v>
      </c>
      <c r="D136" s="16" t="s">
        <v>683</v>
      </c>
      <c r="E136" s="17"/>
      <c r="F136" s="16" t="s">
        <v>680</v>
      </c>
      <c r="G136" s="16">
        <v>2</v>
      </c>
      <c r="H136" s="19"/>
      <c r="I136" s="18">
        <v>600</v>
      </c>
      <c r="J136" s="33" t="s">
        <v>20</v>
      </c>
      <c r="K136" s="19" t="s">
        <v>21</v>
      </c>
      <c r="L136" s="34" t="s">
        <v>43</v>
      </c>
      <c r="M136" s="35" t="s">
        <v>631</v>
      </c>
      <c r="N136" s="36" t="s">
        <v>24</v>
      </c>
      <c r="O136" s="37"/>
    </row>
    <row r="137" s="3" customFormat="1" ht="30" customHeight="1" spans="1:15">
      <c r="A137" s="15">
        <v>135</v>
      </c>
      <c r="B137" s="32" t="s">
        <v>684</v>
      </c>
      <c r="C137" s="16" t="s">
        <v>685</v>
      </c>
      <c r="D137" s="16" t="s">
        <v>686</v>
      </c>
      <c r="E137" s="17"/>
      <c r="F137" s="16" t="s">
        <v>28</v>
      </c>
      <c r="G137" s="18">
        <v>2</v>
      </c>
      <c r="H137" s="19"/>
      <c r="I137" s="18">
        <v>200</v>
      </c>
      <c r="J137" s="33" t="s">
        <v>20</v>
      </c>
      <c r="K137" s="19" t="s">
        <v>21</v>
      </c>
      <c r="L137" s="34" t="s">
        <v>43</v>
      </c>
      <c r="M137" s="35" t="s">
        <v>631</v>
      </c>
      <c r="N137" s="36" t="s">
        <v>24</v>
      </c>
      <c r="O137" s="37"/>
    </row>
    <row r="138" s="3" customFormat="1" ht="30" customHeight="1" spans="1:15">
      <c r="A138" s="15">
        <v>136</v>
      </c>
      <c r="B138" s="32" t="s">
        <v>687</v>
      </c>
      <c r="C138" s="16" t="s">
        <v>688</v>
      </c>
      <c r="D138" s="16" t="s">
        <v>689</v>
      </c>
      <c r="E138" s="17"/>
      <c r="F138" s="16" t="s">
        <v>28</v>
      </c>
      <c r="G138" s="18">
        <v>2</v>
      </c>
      <c r="H138" s="19"/>
      <c r="I138" s="18">
        <v>200</v>
      </c>
      <c r="J138" s="33" t="s">
        <v>20</v>
      </c>
      <c r="K138" s="19" t="s">
        <v>21</v>
      </c>
      <c r="L138" s="34" t="s">
        <v>43</v>
      </c>
      <c r="M138" s="35" t="s">
        <v>631</v>
      </c>
      <c r="N138" s="36" t="s">
        <v>24</v>
      </c>
      <c r="O138" s="37"/>
    </row>
    <row r="139" s="3" customFormat="1" ht="30" customHeight="1" spans="1:15">
      <c r="A139" s="15">
        <v>137</v>
      </c>
      <c r="B139" s="40"/>
      <c r="C139" s="16" t="s">
        <v>345</v>
      </c>
      <c r="D139" s="16" t="s">
        <v>346</v>
      </c>
      <c r="E139" s="17"/>
      <c r="F139" s="16" t="s">
        <v>19</v>
      </c>
      <c r="G139" s="18">
        <v>2</v>
      </c>
      <c r="H139" s="19"/>
      <c r="I139" s="18">
        <v>1000</v>
      </c>
      <c r="J139" s="33" t="s">
        <v>20</v>
      </c>
      <c r="K139" s="19" t="s">
        <v>21</v>
      </c>
      <c r="L139" s="34" t="s">
        <v>43</v>
      </c>
      <c r="M139" s="35" t="s">
        <v>23</v>
      </c>
      <c r="N139" s="36" t="s">
        <v>30</v>
      </c>
      <c r="O139" s="37"/>
    </row>
    <row r="140" s="3" customFormat="1" ht="30" customHeight="1" spans="1:15">
      <c r="A140" s="15">
        <v>138</v>
      </c>
      <c r="B140" s="32" t="s">
        <v>347</v>
      </c>
      <c r="C140" s="16" t="s">
        <v>348</v>
      </c>
      <c r="D140" s="23" t="s">
        <v>349</v>
      </c>
      <c r="E140" s="17"/>
      <c r="F140" s="16" t="s">
        <v>19</v>
      </c>
      <c r="G140" s="16">
        <v>2</v>
      </c>
      <c r="H140" s="19"/>
      <c r="I140" s="18">
        <v>100</v>
      </c>
      <c r="J140" s="33" t="s">
        <v>350</v>
      </c>
      <c r="K140" s="19" t="s">
        <v>21</v>
      </c>
      <c r="L140" s="34" t="s">
        <v>43</v>
      </c>
      <c r="M140" s="35" t="s">
        <v>23</v>
      </c>
      <c r="N140" s="36" t="s">
        <v>30</v>
      </c>
      <c r="O140" s="37"/>
    </row>
    <row r="141" s="3" customFormat="1" ht="30" customHeight="1" spans="1:15">
      <c r="A141" s="15">
        <v>139</v>
      </c>
      <c r="B141" s="32" t="s">
        <v>351</v>
      </c>
      <c r="C141" s="16" t="s">
        <v>352</v>
      </c>
      <c r="D141" s="23" t="s">
        <v>353</v>
      </c>
      <c r="E141" s="17"/>
      <c r="F141" s="16" t="s">
        <v>19</v>
      </c>
      <c r="G141" s="16">
        <v>4</v>
      </c>
      <c r="H141" s="19"/>
      <c r="I141" s="18">
        <v>200</v>
      </c>
      <c r="J141" s="33" t="s">
        <v>350</v>
      </c>
      <c r="K141" s="19" t="s">
        <v>21</v>
      </c>
      <c r="L141" s="34" t="s">
        <v>43</v>
      </c>
      <c r="M141" s="35" t="s">
        <v>23</v>
      </c>
      <c r="N141" s="36" t="s">
        <v>30</v>
      </c>
      <c r="O141" s="37"/>
    </row>
    <row r="142" s="3" customFormat="1" ht="30" customHeight="1" spans="1:15">
      <c r="A142" s="15">
        <v>140</v>
      </c>
      <c r="B142" s="32" t="s">
        <v>354</v>
      </c>
      <c r="C142" s="16" t="s">
        <v>355</v>
      </c>
      <c r="D142" s="23" t="s">
        <v>356</v>
      </c>
      <c r="E142" s="17"/>
      <c r="F142" s="16" t="s">
        <v>19</v>
      </c>
      <c r="G142" s="16">
        <v>1</v>
      </c>
      <c r="H142" s="19"/>
      <c r="I142" s="18">
        <v>50</v>
      </c>
      <c r="J142" s="33" t="s">
        <v>350</v>
      </c>
      <c r="K142" s="19" t="s">
        <v>21</v>
      </c>
      <c r="L142" s="34" t="s">
        <v>43</v>
      </c>
      <c r="M142" s="35" t="s">
        <v>23</v>
      </c>
      <c r="N142" s="36" t="s">
        <v>30</v>
      </c>
      <c r="O142" s="37"/>
    </row>
    <row r="143" s="3" customFormat="1" ht="30" customHeight="1" spans="1:15">
      <c r="A143" s="15">
        <v>141</v>
      </c>
      <c r="B143" s="32" t="s">
        <v>357</v>
      </c>
      <c r="C143" s="16" t="s">
        <v>358</v>
      </c>
      <c r="D143" s="23" t="s">
        <v>359</v>
      </c>
      <c r="E143" s="17"/>
      <c r="F143" s="16" t="s">
        <v>19</v>
      </c>
      <c r="G143" s="16">
        <v>2</v>
      </c>
      <c r="H143" s="19"/>
      <c r="I143" s="18">
        <v>100</v>
      </c>
      <c r="J143" s="33" t="s">
        <v>350</v>
      </c>
      <c r="K143" s="19" t="s">
        <v>21</v>
      </c>
      <c r="L143" s="34" t="s">
        <v>43</v>
      </c>
      <c r="M143" s="35" t="s">
        <v>23</v>
      </c>
      <c r="N143" s="36" t="s">
        <v>30</v>
      </c>
      <c r="O143" s="37"/>
    </row>
    <row r="144" s="3" customFormat="1" ht="30" customHeight="1" spans="1:15">
      <c r="A144" s="15">
        <v>142</v>
      </c>
      <c r="B144" s="32" t="s">
        <v>360</v>
      </c>
      <c r="C144" s="16" t="s">
        <v>361</v>
      </c>
      <c r="D144" s="23" t="s">
        <v>362</v>
      </c>
      <c r="E144" s="17"/>
      <c r="F144" s="16" t="s">
        <v>19</v>
      </c>
      <c r="G144" s="16">
        <v>40</v>
      </c>
      <c r="H144" s="19"/>
      <c r="I144" s="18">
        <v>800</v>
      </c>
      <c r="J144" s="33" t="s">
        <v>350</v>
      </c>
      <c r="K144" s="19" t="s">
        <v>21</v>
      </c>
      <c r="L144" s="34" t="s">
        <v>43</v>
      </c>
      <c r="M144" s="35" t="s">
        <v>23</v>
      </c>
      <c r="N144" s="36" t="s">
        <v>30</v>
      </c>
      <c r="O144" s="37"/>
    </row>
    <row r="145" s="3" customFormat="1" ht="30" customHeight="1" spans="1:15">
      <c r="A145" s="15">
        <v>143</v>
      </c>
      <c r="B145" s="32" t="s">
        <v>363</v>
      </c>
      <c r="C145" s="16" t="s">
        <v>364</v>
      </c>
      <c r="D145" s="23" t="s">
        <v>365</v>
      </c>
      <c r="E145" s="17"/>
      <c r="F145" s="16" t="s">
        <v>19</v>
      </c>
      <c r="G145" s="16">
        <v>1</v>
      </c>
      <c r="H145" s="19"/>
      <c r="I145" s="18">
        <v>50</v>
      </c>
      <c r="J145" s="33" t="s">
        <v>350</v>
      </c>
      <c r="K145" s="19" t="s">
        <v>21</v>
      </c>
      <c r="L145" s="34" t="s">
        <v>43</v>
      </c>
      <c r="M145" s="35" t="s">
        <v>23</v>
      </c>
      <c r="N145" s="36" t="s">
        <v>30</v>
      </c>
      <c r="O145" s="37"/>
    </row>
    <row r="146" s="3" customFormat="1" ht="30" customHeight="1" spans="1:15">
      <c r="A146" s="15">
        <v>144</v>
      </c>
      <c r="B146" s="32" t="s">
        <v>366</v>
      </c>
      <c r="C146" s="16" t="s">
        <v>367</v>
      </c>
      <c r="D146" s="23" t="s">
        <v>368</v>
      </c>
      <c r="E146" s="17"/>
      <c r="F146" s="16" t="s">
        <v>19</v>
      </c>
      <c r="G146" s="16">
        <v>1</v>
      </c>
      <c r="H146" s="19"/>
      <c r="I146" s="18">
        <v>50</v>
      </c>
      <c r="J146" s="33" t="s">
        <v>350</v>
      </c>
      <c r="K146" s="19" t="s">
        <v>21</v>
      </c>
      <c r="L146" s="34" t="s">
        <v>43</v>
      </c>
      <c r="M146" s="35" t="s">
        <v>23</v>
      </c>
      <c r="N146" s="36" t="s">
        <v>30</v>
      </c>
      <c r="O146" s="37"/>
    </row>
    <row r="147" s="3" customFormat="1" ht="30" customHeight="1" spans="1:15">
      <c r="A147" s="15">
        <v>145</v>
      </c>
      <c r="B147" s="32" t="s">
        <v>369</v>
      </c>
      <c r="C147" s="16" t="s">
        <v>370</v>
      </c>
      <c r="D147" s="23" t="s">
        <v>371</v>
      </c>
      <c r="E147" s="17"/>
      <c r="F147" s="16" t="s">
        <v>19</v>
      </c>
      <c r="G147" s="16">
        <v>8</v>
      </c>
      <c r="H147" s="19"/>
      <c r="I147" s="18">
        <v>400</v>
      </c>
      <c r="J147" s="33" t="s">
        <v>350</v>
      </c>
      <c r="K147" s="19" t="s">
        <v>21</v>
      </c>
      <c r="L147" s="34" t="s">
        <v>43</v>
      </c>
      <c r="M147" s="35" t="s">
        <v>23</v>
      </c>
      <c r="N147" s="36" t="s">
        <v>30</v>
      </c>
      <c r="O147" s="37"/>
    </row>
    <row r="148" s="3" customFormat="1" ht="30" customHeight="1" spans="1:15">
      <c r="A148" s="15">
        <v>146</v>
      </c>
      <c r="B148" s="32" t="s">
        <v>372</v>
      </c>
      <c r="C148" s="16" t="s">
        <v>373</v>
      </c>
      <c r="D148" s="23" t="s">
        <v>374</v>
      </c>
      <c r="E148" s="17"/>
      <c r="F148" s="16" t="s">
        <v>19</v>
      </c>
      <c r="G148" s="16">
        <v>20</v>
      </c>
      <c r="H148" s="19"/>
      <c r="I148" s="18">
        <v>400</v>
      </c>
      <c r="J148" s="33" t="s">
        <v>350</v>
      </c>
      <c r="K148" s="19" t="s">
        <v>21</v>
      </c>
      <c r="L148" s="34" t="s">
        <v>43</v>
      </c>
      <c r="M148" s="35" t="s">
        <v>23</v>
      </c>
      <c r="N148" s="36" t="s">
        <v>30</v>
      </c>
      <c r="O148" s="37"/>
    </row>
    <row r="149" s="3" customFormat="1" ht="30" customHeight="1" spans="1:15">
      <c r="A149" s="15">
        <v>147</v>
      </c>
      <c r="B149" s="32" t="s">
        <v>375</v>
      </c>
      <c r="C149" s="32" t="s">
        <v>376</v>
      </c>
      <c r="D149" s="32" t="s">
        <v>377</v>
      </c>
      <c r="E149" s="17"/>
      <c r="F149" s="20" t="s">
        <v>19</v>
      </c>
      <c r="G149" s="18">
        <v>4</v>
      </c>
      <c r="H149" s="19"/>
      <c r="I149" s="18">
        <v>200</v>
      </c>
      <c r="J149" s="33" t="s">
        <v>350</v>
      </c>
      <c r="K149" s="19" t="s">
        <v>21</v>
      </c>
      <c r="L149" s="34" t="s">
        <v>43</v>
      </c>
      <c r="M149" s="35" t="s">
        <v>23</v>
      </c>
      <c r="N149" s="36" t="s">
        <v>30</v>
      </c>
      <c r="O149" s="37"/>
    </row>
    <row r="150" s="3" customFormat="1" ht="30" customHeight="1" spans="1:15">
      <c r="A150" s="15">
        <v>148</v>
      </c>
      <c r="B150" s="40"/>
      <c r="C150" s="16" t="s">
        <v>378</v>
      </c>
      <c r="D150" s="16" t="s">
        <v>379</v>
      </c>
      <c r="E150" s="17"/>
      <c r="F150" s="16" t="s">
        <v>19</v>
      </c>
      <c r="G150" s="18">
        <v>1</v>
      </c>
      <c r="H150" s="19"/>
      <c r="I150" s="18">
        <v>50</v>
      </c>
      <c r="J150" s="33" t="s">
        <v>350</v>
      </c>
      <c r="K150" s="19" t="s">
        <v>21</v>
      </c>
      <c r="L150" s="34" t="s">
        <v>43</v>
      </c>
      <c r="M150" s="35" t="s">
        <v>23</v>
      </c>
      <c r="N150" s="36" t="s">
        <v>30</v>
      </c>
      <c r="O150" s="37"/>
    </row>
    <row r="151" s="3" customFormat="1" ht="30" customHeight="1" spans="1:15">
      <c r="A151" s="15">
        <v>149</v>
      </c>
      <c r="B151" s="40"/>
      <c r="C151" s="16" t="s">
        <v>380</v>
      </c>
      <c r="D151" s="16" t="s">
        <v>381</v>
      </c>
      <c r="E151" s="17"/>
      <c r="F151" s="16" t="s">
        <v>19</v>
      </c>
      <c r="G151" s="18">
        <v>1</v>
      </c>
      <c r="H151" s="19"/>
      <c r="I151" s="18">
        <v>50</v>
      </c>
      <c r="J151" s="33" t="s">
        <v>350</v>
      </c>
      <c r="K151" s="19" t="s">
        <v>21</v>
      </c>
      <c r="L151" s="34" t="s">
        <v>43</v>
      </c>
      <c r="M151" s="35" t="s">
        <v>23</v>
      </c>
      <c r="N151" s="36" t="s">
        <v>30</v>
      </c>
      <c r="O151" s="37"/>
    </row>
    <row r="152" s="3" customFormat="1" ht="30" customHeight="1" spans="1:15">
      <c r="A152" s="15">
        <v>150</v>
      </c>
      <c r="B152" s="40"/>
      <c r="C152" s="16" t="s">
        <v>382</v>
      </c>
      <c r="D152" s="16" t="s">
        <v>383</v>
      </c>
      <c r="E152" s="17"/>
      <c r="F152" s="16" t="s">
        <v>19</v>
      </c>
      <c r="G152" s="18">
        <v>1</v>
      </c>
      <c r="H152" s="19"/>
      <c r="I152" s="18">
        <v>50</v>
      </c>
      <c r="J152" s="33" t="s">
        <v>350</v>
      </c>
      <c r="K152" s="19" t="s">
        <v>21</v>
      </c>
      <c r="L152" s="34" t="s">
        <v>43</v>
      </c>
      <c r="M152" s="35" t="s">
        <v>23</v>
      </c>
      <c r="N152" s="36" t="s">
        <v>30</v>
      </c>
      <c r="O152" s="37"/>
    </row>
    <row r="153" s="3" customFormat="1" ht="30" customHeight="1" spans="1:15">
      <c r="A153" s="15">
        <v>151</v>
      </c>
      <c r="B153" s="32" t="s">
        <v>690</v>
      </c>
      <c r="C153" s="32" t="s">
        <v>691</v>
      </c>
      <c r="D153" s="32" t="s">
        <v>692</v>
      </c>
      <c r="E153" s="17"/>
      <c r="F153" s="16" t="s">
        <v>19</v>
      </c>
      <c r="G153" s="18">
        <v>8</v>
      </c>
      <c r="H153" s="19"/>
      <c r="I153" s="18">
        <v>400</v>
      </c>
      <c r="J153" s="33" t="s">
        <v>693</v>
      </c>
      <c r="K153" s="19" t="s">
        <v>21</v>
      </c>
      <c r="L153" s="34" t="s">
        <v>43</v>
      </c>
      <c r="M153" s="35" t="s">
        <v>635</v>
      </c>
      <c r="N153" s="36" t="s">
        <v>30</v>
      </c>
      <c r="O153" s="37"/>
    </row>
    <row r="154" s="3" customFormat="1" ht="30" customHeight="1" spans="1:15">
      <c r="A154" s="15">
        <v>152</v>
      </c>
      <c r="B154" s="32" t="s">
        <v>694</v>
      </c>
      <c r="C154" s="32" t="s">
        <v>695</v>
      </c>
      <c r="D154" s="32" t="s">
        <v>696</v>
      </c>
      <c r="E154" s="17"/>
      <c r="F154" s="32" t="s">
        <v>28</v>
      </c>
      <c r="G154" s="32">
        <v>2</v>
      </c>
      <c r="H154" s="19"/>
      <c r="I154" s="18">
        <v>20</v>
      </c>
      <c r="J154" s="33" t="s">
        <v>387</v>
      </c>
      <c r="K154" s="19" t="s">
        <v>21</v>
      </c>
      <c r="L154" s="34" t="s">
        <v>388</v>
      </c>
      <c r="M154" s="35" t="s">
        <v>631</v>
      </c>
      <c r="N154" s="36" t="s">
        <v>30</v>
      </c>
      <c r="O154" s="37"/>
    </row>
    <row r="155" s="3" customFormat="1" ht="30" customHeight="1" spans="1:15">
      <c r="A155" s="15">
        <v>153</v>
      </c>
      <c r="B155" s="32" t="s">
        <v>697</v>
      </c>
      <c r="C155" s="32" t="s">
        <v>698</v>
      </c>
      <c r="D155" s="32" t="s">
        <v>699</v>
      </c>
      <c r="E155" s="17"/>
      <c r="F155" s="45" t="s">
        <v>28</v>
      </c>
      <c r="G155" s="32">
        <v>2</v>
      </c>
      <c r="H155" s="19"/>
      <c r="I155" s="18">
        <v>6</v>
      </c>
      <c r="J155" s="33" t="s">
        <v>387</v>
      </c>
      <c r="K155" s="19" t="s">
        <v>21</v>
      </c>
      <c r="L155" s="34" t="s">
        <v>388</v>
      </c>
      <c r="M155" s="35" t="s">
        <v>635</v>
      </c>
      <c r="N155" s="36" t="s">
        <v>30</v>
      </c>
      <c r="O155" s="37"/>
    </row>
    <row r="156" s="3" customFormat="1" ht="30" customHeight="1" spans="1:15">
      <c r="A156" s="15">
        <v>154</v>
      </c>
      <c r="B156" s="20" t="s">
        <v>384</v>
      </c>
      <c r="C156" s="23" t="s">
        <v>385</v>
      </c>
      <c r="D156" s="20" t="s">
        <v>386</v>
      </c>
      <c r="E156" s="17"/>
      <c r="F156" s="20" t="s">
        <v>19</v>
      </c>
      <c r="G156" s="18">
        <v>4</v>
      </c>
      <c r="H156" s="19"/>
      <c r="I156" s="18">
        <v>300</v>
      </c>
      <c r="J156" s="33" t="s">
        <v>387</v>
      </c>
      <c r="K156" s="19" t="s">
        <v>21</v>
      </c>
      <c r="L156" s="34" t="s">
        <v>388</v>
      </c>
      <c r="M156" s="35" t="s">
        <v>23</v>
      </c>
      <c r="N156" s="36" t="s">
        <v>30</v>
      </c>
      <c r="O156" s="37"/>
    </row>
    <row r="157" s="3" customFormat="1" ht="30" customHeight="1" spans="1:15">
      <c r="A157" s="15">
        <v>155</v>
      </c>
      <c r="B157" s="36" t="s">
        <v>700</v>
      </c>
      <c r="C157" s="17" t="s">
        <v>701</v>
      </c>
      <c r="D157" s="44"/>
      <c r="E157" s="17"/>
      <c r="F157" s="16" t="s">
        <v>702</v>
      </c>
      <c r="G157" s="36">
        <v>4</v>
      </c>
      <c r="H157" s="36">
        <v>3000</v>
      </c>
      <c r="I157" s="36">
        <f t="shared" ref="I157:I159" si="0">G157*H157</f>
        <v>12000</v>
      </c>
      <c r="J157" s="36" t="s">
        <v>703</v>
      </c>
      <c r="K157" s="19" t="s">
        <v>704</v>
      </c>
      <c r="L157" s="36" t="s">
        <v>43</v>
      </c>
      <c r="M157" s="19" t="s">
        <v>635</v>
      </c>
      <c r="N157" s="36" t="s">
        <v>30</v>
      </c>
      <c r="O157" s="37"/>
    </row>
    <row r="158" s="3" customFormat="1" ht="30" customHeight="1" spans="1:15">
      <c r="A158" s="15">
        <v>156</v>
      </c>
      <c r="B158" s="36" t="s">
        <v>705</v>
      </c>
      <c r="C158" s="17" t="s">
        <v>706</v>
      </c>
      <c r="D158" s="44"/>
      <c r="E158" s="17"/>
      <c r="F158" s="16" t="s">
        <v>702</v>
      </c>
      <c r="G158" s="36">
        <v>8</v>
      </c>
      <c r="H158" s="36">
        <v>2500</v>
      </c>
      <c r="I158" s="36">
        <f t="shared" si="0"/>
        <v>20000</v>
      </c>
      <c r="J158" s="36" t="s">
        <v>707</v>
      </c>
      <c r="K158" s="19" t="s">
        <v>704</v>
      </c>
      <c r="L158" s="36" t="s">
        <v>43</v>
      </c>
      <c r="M158" s="19" t="s">
        <v>635</v>
      </c>
      <c r="N158" s="36" t="s">
        <v>30</v>
      </c>
      <c r="O158" s="37"/>
    </row>
    <row r="159" s="3" customFormat="1" ht="30" customHeight="1" spans="1:15">
      <c r="A159" s="15">
        <v>157</v>
      </c>
      <c r="B159" s="36" t="s">
        <v>708</v>
      </c>
      <c r="C159" s="17" t="s">
        <v>709</v>
      </c>
      <c r="D159" s="44"/>
      <c r="E159" s="17"/>
      <c r="F159" s="16" t="s">
        <v>702</v>
      </c>
      <c r="G159" s="36">
        <v>16</v>
      </c>
      <c r="H159" s="36">
        <v>3000</v>
      </c>
      <c r="I159" s="36">
        <f t="shared" si="0"/>
        <v>48000</v>
      </c>
      <c r="J159" s="36" t="s">
        <v>703</v>
      </c>
      <c r="K159" s="19" t="s">
        <v>704</v>
      </c>
      <c r="L159" s="36" t="s">
        <v>43</v>
      </c>
      <c r="M159" s="19" t="s">
        <v>635</v>
      </c>
      <c r="N159" s="36" t="s">
        <v>30</v>
      </c>
      <c r="O159" s="37"/>
    </row>
    <row r="160" s="3" customFormat="1" ht="30" customHeight="1" spans="1:15">
      <c r="A160" s="15">
        <v>158</v>
      </c>
      <c r="B160" s="46" t="s">
        <v>389</v>
      </c>
      <c r="C160" s="38" t="s">
        <v>390</v>
      </c>
      <c r="D160" s="46" t="s">
        <v>391</v>
      </c>
      <c r="E160" s="17"/>
      <c r="F160" s="16" t="s">
        <v>19</v>
      </c>
      <c r="G160" s="44">
        <f>VLOOKUP(B160,[1]一般性谈判!$B:$F,5,FALSE)</f>
        <v>2</v>
      </c>
      <c r="H160" s="19">
        <f>VLOOKUP(B160,[1]一般性谈判!$B:$G,6,FALSE)</f>
        <v>10</v>
      </c>
      <c r="I160" s="34">
        <f>H160*G160</f>
        <v>20</v>
      </c>
      <c r="J160" s="36" t="str">
        <f>VLOOKUP(B160,[1]一般性谈判!$B:$K,10,FALSE)</f>
        <v>KZ70技术提升</v>
      </c>
      <c r="K160" s="19" t="s">
        <v>392</v>
      </c>
      <c r="L160" s="19" t="str">
        <f>VLOOKUP(B160,[1]一般性谈判!$B:$M,12,FALSE)</f>
        <v>新造</v>
      </c>
      <c r="M160" s="51" t="s">
        <v>23</v>
      </c>
      <c r="N160" s="19" t="str">
        <f>VLOOKUP(B160,[1]一般性谈判!$B:$O,14,FALSE)</f>
        <v>方式2</v>
      </c>
      <c r="O160" s="37"/>
    </row>
    <row r="161" s="3" customFormat="1" ht="30" customHeight="1" spans="1:15">
      <c r="A161" s="15">
        <v>159</v>
      </c>
      <c r="B161" s="46" t="s">
        <v>393</v>
      </c>
      <c r="C161" s="38" t="s">
        <v>394</v>
      </c>
      <c r="D161" s="46" t="s">
        <v>395</v>
      </c>
      <c r="E161" s="17"/>
      <c r="F161" s="16" t="s">
        <v>19</v>
      </c>
      <c r="G161" s="44">
        <f>VLOOKUP(B161,[1]一般性谈判!$B:$F,5,FALSE)</f>
        <v>2</v>
      </c>
      <c r="H161" s="19">
        <f>VLOOKUP(B161,[1]一般性谈判!$B:$G,6,FALSE)</f>
        <v>10</v>
      </c>
      <c r="I161" s="34">
        <f t="shared" ref="I161:I204" si="1">H161*G161</f>
        <v>20</v>
      </c>
      <c r="J161" s="36" t="str">
        <f>VLOOKUP(B161,[1]一般性谈判!$B:$K,10,FALSE)</f>
        <v>KZ70技术提升</v>
      </c>
      <c r="K161" s="19" t="s">
        <v>392</v>
      </c>
      <c r="L161" s="19" t="str">
        <f>VLOOKUP(B161,[1]一般性谈判!$B:$M,12,FALSE)</f>
        <v>新造</v>
      </c>
      <c r="M161" s="51" t="s">
        <v>23</v>
      </c>
      <c r="N161" s="19" t="str">
        <f>VLOOKUP(B161,[1]一般性谈判!$B:$O,14,FALSE)</f>
        <v>方式2</v>
      </c>
      <c r="O161" s="37"/>
    </row>
    <row r="162" s="3" customFormat="1" ht="30" customHeight="1" spans="1:15">
      <c r="A162" s="15">
        <v>160</v>
      </c>
      <c r="B162" s="46" t="s">
        <v>396</v>
      </c>
      <c r="C162" s="38" t="s">
        <v>397</v>
      </c>
      <c r="D162" s="46" t="s">
        <v>398</v>
      </c>
      <c r="E162" s="17"/>
      <c r="F162" s="16" t="s">
        <v>19</v>
      </c>
      <c r="G162" s="44">
        <f>VLOOKUP(B162,[1]一般性谈判!$B:$F,5,FALSE)</f>
        <v>4</v>
      </c>
      <c r="H162" s="19">
        <f>VLOOKUP(B162,[1]一般性谈判!$B:$G,6,FALSE)</f>
        <v>10</v>
      </c>
      <c r="I162" s="34">
        <f t="shared" si="1"/>
        <v>40</v>
      </c>
      <c r="J162" s="36" t="str">
        <f>VLOOKUP(B162,[1]一般性谈判!$B:$K,10,FALSE)</f>
        <v>KZ70技术提升</v>
      </c>
      <c r="K162" s="19" t="s">
        <v>392</v>
      </c>
      <c r="L162" s="19" t="str">
        <f>VLOOKUP(B162,[1]一般性谈判!$B:$M,12,FALSE)</f>
        <v>新造</v>
      </c>
      <c r="M162" s="51" t="s">
        <v>23</v>
      </c>
      <c r="N162" s="19" t="str">
        <f>VLOOKUP(B162,[1]一般性谈判!$B:$O,14,FALSE)</f>
        <v>方式2</v>
      </c>
      <c r="O162" s="37"/>
    </row>
    <row r="163" s="3" customFormat="1" ht="30" customHeight="1" spans="1:15">
      <c r="A163" s="15">
        <v>161</v>
      </c>
      <c r="B163" s="46" t="s">
        <v>399</v>
      </c>
      <c r="C163" s="38" t="s">
        <v>400</v>
      </c>
      <c r="D163" s="46" t="s">
        <v>401</v>
      </c>
      <c r="E163" s="17"/>
      <c r="F163" s="16" t="s">
        <v>19</v>
      </c>
      <c r="G163" s="44">
        <f>VLOOKUP(B163,[1]一般性谈判!$B:$F,5,FALSE)</f>
        <v>1</v>
      </c>
      <c r="H163" s="19">
        <f>VLOOKUP(B163,[1]一般性谈判!$B:$G,6,FALSE)</f>
        <v>10</v>
      </c>
      <c r="I163" s="34">
        <f t="shared" si="1"/>
        <v>10</v>
      </c>
      <c r="J163" s="36" t="str">
        <f>VLOOKUP(B163,[1]一般性谈判!$B:$K,10,FALSE)</f>
        <v>KZ70技术提升</v>
      </c>
      <c r="K163" s="19" t="s">
        <v>392</v>
      </c>
      <c r="L163" s="19" t="str">
        <f>VLOOKUP(B163,[1]一般性谈判!$B:$M,12,FALSE)</f>
        <v>新造</v>
      </c>
      <c r="M163" s="51" t="s">
        <v>23</v>
      </c>
      <c r="N163" s="19" t="str">
        <f>VLOOKUP(B163,[1]一般性谈判!$B:$O,14,FALSE)</f>
        <v>方式2</v>
      </c>
      <c r="O163" s="37"/>
    </row>
    <row r="164" s="3" customFormat="1" ht="30" customHeight="1" spans="1:15">
      <c r="A164" s="15">
        <v>162</v>
      </c>
      <c r="B164" s="46" t="s">
        <v>402</v>
      </c>
      <c r="C164" s="38" t="s">
        <v>403</v>
      </c>
      <c r="D164" s="46" t="s">
        <v>404</v>
      </c>
      <c r="E164" s="17"/>
      <c r="F164" s="16" t="s">
        <v>19</v>
      </c>
      <c r="G164" s="44">
        <f>VLOOKUP(B164,[1]一般性谈判!$B:$F,5,FALSE)</f>
        <v>1</v>
      </c>
      <c r="H164" s="19">
        <f>VLOOKUP(B164,[1]一般性谈判!$B:$G,6,FALSE)</f>
        <v>10</v>
      </c>
      <c r="I164" s="34">
        <f t="shared" si="1"/>
        <v>10</v>
      </c>
      <c r="J164" s="36" t="str">
        <f>VLOOKUP(B164,[1]一般性谈判!$B:$K,10,FALSE)</f>
        <v>KZ70技术提升</v>
      </c>
      <c r="K164" s="19" t="s">
        <v>392</v>
      </c>
      <c r="L164" s="19" t="str">
        <f>VLOOKUP(B164,[1]一般性谈判!$B:$M,12,FALSE)</f>
        <v>新造</v>
      </c>
      <c r="M164" s="51" t="s">
        <v>23</v>
      </c>
      <c r="N164" s="36" t="s">
        <v>30</v>
      </c>
      <c r="O164" s="37"/>
    </row>
    <row r="165" s="3" customFormat="1" ht="30" customHeight="1" spans="1:15">
      <c r="A165" s="15">
        <v>163</v>
      </c>
      <c r="B165" s="46" t="s">
        <v>405</v>
      </c>
      <c r="C165" s="38" t="s">
        <v>406</v>
      </c>
      <c r="D165" s="46" t="s">
        <v>407</v>
      </c>
      <c r="E165" s="17"/>
      <c r="F165" s="16" t="s">
        <v>19</v>
      </c>
      <c r="G165" s="44">
        <f>VLOOKUP(B165,[1]一般性谈判!$B:$F,5,FALSE)</f>
        <v>1</v>
      </c>
      <c r="H165" s="19">
        <f>VLOOKUP(B165,[1]一般性谈判!$B:$G,6,FALSE)</f>
        <v>10</v>
      </c>
      <c r="I165" s="34">
        <f t="shared" si="1"/>
        <v>10</v>
      </c>
      <c r="J165" s="36" t="str">
        <f>VLOOKUP(B165,[1]一般性谈判!$B:$K,10,FALSE)</f>
        <v>KZ70技术提升</v>
      </c>
      <c r="K165" s="19" t="s">
        <v>392</v>
      </c>
      <c r="L165" s="19" t="str">
        <f>VLOOKUP(B165,[1]一般性谈判!$B:$M,12,FALSE)</f>
        <v>新造</v>
      </c>
      <c r="M165" s="51" t="s">
        <v>23</v>
      </c>
      <c r="N165" s="36" t="s">
        <v>30</v>
      </c>
      <c r="O165" s="37"/>
    </row>
    <row r="166" s="3" customFormat="1" ht="30" customHeight="1" spans="1:15">
      <c r="A166" s="15">
        <v>164</v>
      </c>
      <c r="B166" s="46" t="s">
        <v>408</v>
      </c>
      <c r="C166" s="38" t="s">
        <v>409</v>
      </c>
      <c r="D166" s="46" t="s">
        <v>410</v>
      </c>
      <c r="E166" s="17"/>
      <c r="F166" s="16" t="s">
        <v>19</v>
      </c>
      <c r="G166" s="44">
        <f>VLOOKUP(B166,[1]一般性谈判!$B:$F,5,FALSE)</f>
        <v>1</v>
      </c>
      <c r="H166" s="19">
        <f>VLOOKUP(B166,[1]一般性谈判!$B:$G,6,FALSE)</f>
        <v>10</v>
      </c>
      <c r="I166" s="34">
        <f t="shared" si="1"/>
        <v>10</v>
      </c>
      <c r="J166" s="36" t="str">
        <f>VLOOKUP(B166,[1]一般性谈判!$B:$K,10,FALSE)</f>
        <v>KZ70技术提升</v>
      </c>
      <c r="K166" s="19" t="s">
        <v>392</v>
      </c>
      <c r="L166" s="19" t="str">
        <f>VLOOKUP(B166,[1]一般性谈判!$B:$M,12,FALSE)</f>
        <v>新造</v>
      </c>
      <c r="M166" s="51" t="s">
        <v>23</v>
      </c>
      <c r="N166" s="36" t="s">
        <v>30</v>
      </c>
      <c r="O166" s="37"/>
    </row>
    <row r="167" s="3" customFormat="1" ht="30" customHeight="1" spans="1:15">
      <c r="A167" s="15">
        <v>165</v>
      </c>
      <c r="B167" s="46" t="s">
        <v>411</v>
      </c>
      <c r="C167" s="38" t="s">
        <v>412</v>
      </c>
      <c r="D167" s="46" t="s">
        <v>413</v>
      </c>
      <c r="E167" s="17"/>
      <c r="F167" s="16" t="s">
        <v>19</v>
      </c>
      <c r="G167" s="44">
        <f>VLOOKUP(B167,[1]一般性谈判!$B:$F,5,FALSE)</f>
        <v>1</v>
      </c>
      <c r="H167" s="19">
        <f>VLOOKUP(B167,[1]一般性谈判!$B:$G,6,FALSE)</f>
        <v>10</v>
      </c>
      <c r="I167" s="34">
        <f t="shared" si="1"/>
        <v>10</v>
      </c>
      <c r="J167" s="36" t="str">
        <f>VLOOKUP(B167,[1]一般性谈判!$B:$K,10,FALSE)</f>
        <v>KZ70技术提升</v>
      </c>
      <c r="K167" s="19" t="s">
        <v>392</v>
      </c>
      <c r="L167" s="19" t="str">
        <f>VLOOKUP(B167,[1]一般性谈判!$B:$M,12,FALSE)</f>
        <v>新造</v>
      </c>
      <c r="M167" s="51" t="s">
        <v>23</v>
      </c>
      <c r="N167" s="36" t="s">
        <v>30</v>
      </c>
      <c r="O167" s="37"/>
    </row>
    <row r="168" s="3" customFormat="1" ht="30" customHeight="1" spans="1:15">
      <c r="A168" s="15">
        <v>166</v>
      </c>
      <c r="B168" s="46" t="s">
        <v>414</v>
      </c>
      <c r="C168" s="38" t="s">
        <v>415</v>
      </c>
      <c r="D168" s="46" t="s">
        <v>416</v>
      </c>
      <c r="E168" s="17"/>
      <c r="F168" s="16" t="s">
        <v>19</v>
      </c>
      <c r="G168" s="44">
        <f>VLOOKUP(B168,[1]一般性谈判!$B:$F,5,FALSE)</f>
        <v>4</v>
      </c>
      <c r="H168" s="19">
        <f>VLOOKUP(B168,[1]一般性谈判!$B:$G,6,FALSE)</f>
        <v>10</v>
      </c>
      <c r="I168" s="34">
        <f t="shared" si="1"/>
        <v>40</v>
      </c>
      <c r="J168" s="36" t="str">
        <f>VLOOKUP(B168,[1]一般性谈判!$B:$K,10,FALSE)</f>
        <v>KZ70技术提升</v>
      </c>
      <c r="K168" s="19" t="s">
        <v>392</v>
      </c>
      <c r="L168" s="19" t="str">
        <f>VLOOKUP(B168,[1]一般性谈判!$B:$M,12,FALSE)</f>
        <v>新造</v>
      </c>
      <c r="M168" s="51" t="s">
        <v>23</v>
      </c>
      <c r="N168" s="36" t="s">
        <v>30</v>
      </c>
      <c r="O168" s="37"/>
    </row>
    <row r="169" s="3" customFormat="1" ht="30" customHeight="1" spans="1:15">
      <c r="A169" s="15">
        <v>167</v>
      </c>
      <c r="B169" s="46" t="s">
        <v>417</v>
      </c>
      <c r="C169" s="38" t="s">
        <v>418</v>
      </c>
      <c r="D169" s="46" t="s">
        <v>419</v>
      </c>
      <c r="E169" s="17"/>
      <c r="F169" s="16" t="s">
        <v>19</v>
      </c>
      <c r="G169" s="44">
        <f>VLOOKUP(B169,[1]一般性谈判!$B:$F,5,FALSE)</f>
        <v>1</v>
      </c>
      <c r="H169" s="19">
        <f>VLOOKUP(B169,[1]一般性谈判!$B:$G,6,FALSE)</f>
        <v>10</v>
      </c>
      <c r="I169" s="34">
        <f t="shared" si="1"/>
        <v>10</v>
      </c>
      <c r="J169" s="36" t="str">
        <f>VLOOKUP(B169,[1]一般性谈判!$B:$K,10,FALSE)</f>
        <v>KZ70技术提升</v>
      </c>
      <c r="K169" s="19" t="s">
        <v>392</v>
      </c>
      <c r="L169" s="19" t="str">
        <f>VLOOKUP(B169,[1]一般性谈判!$B:$M,12,FALSE)</f>
        <v>新造</v>
      </c>
      <c r="M169" s="51" t="s">
        <v>23</v>
      </c>
      <c r="N169" s="36" t="s">
        <v>30</v>
      </c>
      <c r="O169" s="37"/>
    </row>
    <row r="170" s="3" customFormat="1" ht="30" customHeight="1" spans="1:15">
      <c r="A170" s="15">
        <v>168</v>
      </c>
      <c r="B170" s="46" t="s">
        <v>420</v>
      </c>
      <c r="C170" s="38" t="s">
        <v>421</v>
      </c>
      <c r="D170" s="46" t="s">
        <v>422</v>
      </c>
      <c r="E170" s="17"/>
      <c r="F170" s="16" t="s">
        <v>19</v>
      </c>
      <c r="G170" s="44">
        <f>VLOOKUP(B170,[1]一般性谈判!$B:$F,5,FALSE)</f>
        <v>1</v>
      </c>
      <c r="H170" s="19">
        <f>VLOOKUP(B170,[1]一般性谈判!$B:$G,6,FALSE)</f>
        <v>10</v>
      </c>
      <c r="I170" s="34">
        <f t="shared" si="1"/>
        <v>10</v>
      </c>
      <c r="J170" s="36" t="str">
        <f>VLOOKUP(B170,[1]一般性谈判!$B:$K,10,FALSE)</f>
        <v>KZ70技术提升</v>
      </c>
      <c r="K170" s="19" t="s">
        <v>392</v>
      </c>
      <c r="L170" s="19" t="str">
        <f>VLOOKUP(B170,[1]一般性谈判!$B:$M,12,FALSE)</f>
        <v>新造</v>
      </c>
      <c r="M170" s="51" t="s">
        <v>23</v>
      </c>
      <c r="N170" s="19" t="str">
        <f>VLOOKUP(B170,[1]一般性谈判!$B:$O,14,FALSE)</f>
        <v>方式2</v>
      </c>
      <c r="O170" s="37"/>
    </row>
    <row r="171" s="3" customFormat="1" ht="30" customHeight="1" spans="1:15">
      <c r="A171" s="15">
        <v>169</v>
      </c>
      <c r="B171" s="46" t="s">
        <v>423</v>
      </c>
      <c r="C171" s="38" t="s">
        <v>424</v>
      </c>
      <c r="D171" s="46" t="s">
        <v>425</v>
      </c>
      <c r="E171" s="17"/>
      <c r="F171" s="16" t="s">
        <v>19</v>
      </c>
      <c r="G171" s="44">
        <f>VLOOKUP(B171,[1]一般性谈判!$B:$F,5,FALSE)</f>
        <v>2</v>
      </c>
      <c r="H171" s="19">
        <f>VLOOKUP(B171,[1]一般性谈判!$B:$G,6,FALSE)</f>
        <v>10</v>
      </c>
      <c r="I171" s="34">
        <f t="shared" si="1"/>
        <v>20</v>
      </c>
      <c r="J171" s="36" t="str">
        <f>VLOOKUP(B171,[1]一般性谈判!$B:$K,10,FALSE)</f>
        <v>KZ70技术提升</v>
      </c>
      <c r="K171" s="19" t="s">
        <v>392</v>
      </c>
      <c r="L171" s="19" t="str">
        <f>VLOOKUP(B171,[1]一般性谈判!$B:$M,12,FALSE)</f>
        <v>新造</v>
      </c>
      <c r="M171" s="51" t="s">
        <v>23</v>
      </c>
      <c r="N171" s="19" t="str">
        <f>VLOOKUP(B171,[1]一般性谈判!$B:$O,14,FALSE)</f>
        <v>方式2</v>
      </c>
      <c r="O171" s="37"/>
    </row>
    <row r="172" s="3" customFormat="1" ht="30" customHeight="1" spans="1:15">
      <c r="A172" s="15">
        <v>170</v>
      </c>
      <c r="B172" s="46" t="s">
        <v>426</v>
      </c>
      <c r="C172" s="38" t="s">
        <v>427</v>
      </c>
      <c r="D172" s="46" t="s">
        <v>428</v>
      </c>
      <c r="E172" s="17"/>
      <c r="F172" s="16" t="s">
        <v>19</v>
      </c>
      <c r="G172" s="44">
        <f>VLOOKUP(B172,[1]一般性谈判!$B:$F,5,FALSE)</f>
        <v>4</v>
      </c>
      <c r="H172" s="19">
        <f>VLOOKUP(B172,[1]一般性谈判!$B:$G,6,FALSE)</f>
        <v>10</v>
      </c>
      <c r="I172" s="34">
        <f t="shared" si="1"/>
        <v>40</v>
      </c>
      <c r="J172" s="36" t="str">
        <f>VLOOKUP(B172,[1]一般性谈判!$B:$K,10,FALSE)</f>
        <v>KZ70技术提升</v>
      </c>
      <c r="K172" s="19" t="s">
        <v>392</v>
      </c>
      <c r="L172" s="19" t="str">
        <f>VLOOKUP(B172,[1]一般性谈判!$B:$M,12,FALSE)</f>
        <v>新造</v>
      </c>
      <c r="M172" s="51" t="s">
        <v>23</v>
      </c>
      <c r="N172" s="19" t="str">
        <f>VLOOKUP(B172,[1]一般性谈判!$B:$O,14,FALSE)</f>
        <v>方式2</v>
      </c>
      <c r="O172" s="37"/>
    </row>
    <row r="173" s="3" customFormat="1" ht="30" customHeight="1" spans="1:15">
      <c r="A173" s="15">
        <v>171</v>
      </c>
      <c r="B173" s="46" t="s">
        <v>429</v>
      </c>
      <c r="C173" s="38" t="s">
        <v>430</v>
      </c>
      <c r="D173" s="46" t="s">
        <v>431</v>
      </c>
      <c r="E173" s="17"/>
      <c r="F173" s="16" t="s">
        <v>19</v>
      </c>
      <c r="G173" s="44">
        <f>VLOOKUP(B173,[1]一般性谈判!$B:$F,5,FALSE)</f>
        <v>2</v>
      </c>
      <c r="H173" s="19">
        <f>VLOOKUP(B173,[1]一般性谈判!$B:$G,6,FALSE)</f>
        <v>10</v>
      </c>
      <c r="I173" s="34">
        <f t="shared" si="1"/>
        <v>20</v>
      </c>
      <c r="J173" s="36" t="str">
        <f>VLOOKUP(B173,[1]一般性谈判!$B:$K,10,FALSE)</f>
        <v>KZ70技术提升</v>
      </c>
      <c r="K173" s="19" t="s">
        <v>392</v>
      </c>
      <c r="L173" s="19" t="str">
        <f>VLOOKUP(B173,[1]一般性谈判!$B:$M,12,FALSE)</f>
        <v>新造</v>
      </c>
      <c r="M173" s="51" t="s">
        <v>23</v>
      </c>
      <c r="N173" s="19" t="str">
        <f>VLOOKUP(B173,[1]一般性谈判!$B:$O,14,FALSE)</f>
        <v>方式2</v>
      </c>
      <c r="O173" s="37"/>
    </row>
    <row r="174" s="3" customFormat="1" ht="30" customHeight="1" spans="1:15">
      <c r="A174" s="15">
        <v>172</v>
      </c>
      <c r="B174" s="46" t="s">
        <v>432</v>
      </c>
      <c r="C174" s="38" t="s">
        <v>433</v>
      </c>
      <c r="D174" s="46" t="s">
        <v>434</v>
      </c>
      <c r="E174" s="17"/>
      <c r="F174" s="16" t="s">
        <v>19</v>
      </c>
      <c r="G174" s="44">
        <f>VLOOKUP(B174,[1]一般性谈判!$B:$F,5,FALSE)</f>
        <v>1</v>
      </c>
      <c r="H174" s="19">
        <f>VLOOKUP(B174,[1]一般性谈判!$B:$G,6,FALSE)</f>
        <v>10</v>
      </c>
      <c r="I174" s="34">
        <f t="shared" si="1"/>
        <v>10</v>
      </c>
      <c r="J174" s="36" t="str">
        <f>VLOOKUP(B174,[1]一般性谈判!$B:$K,10,FALSE)</f>
        <v>KZ70技术提升</v>
      </c>
      <c r="K174" s="19" t="s">
        <v>392</v>
      </c>
      <c r="L174" s="19" t="str">
        <f>VLOOKUP(B174,[1]一般性谈判!$B:$M,12,FALSE)</f>
        <v>新造</v>
      </c>
      <c r="M174" s="51" t="s">
        <v>23</v>
      </c>
      <c r="N174" s="19" t="str">
        <f>VLOOKUP(B174,[1]一般性谈判!$B:$O,14,FALSE)</f>
        <v>方式2</v>
      </c>
      <c r="O174" s="37"/>
    </row>
    <row r="175" s="3" customFormat="1" ht="30" customHeight="1" spans="1:15">
      <c r="A175" s="15">
        <v>173</v>
      </c>
      <c r="B175" s="46" t="s">
        <v>435</v>
      </c>
      <c r="C175" s="38" t="s">
        <v>436</v>
      </c>
      <c r="D175" s="46" t="s">
        <v>437</v>
      </c>
      <c r="E175" s="17"/>
      <c r="F175" s="16" t="s">
        <v>19</v>
      </c>
      <c r="G175" s="44">
        <f>VLOOKUP(B175,[1]一般性谈判!$B:$F,5,FALSE)</f>
        <v>0</v>
      </c>
      <c r="H175" s="19">
        <f>VLOOKUP(B175,[1]一般性谈判!$B:$G,6,FALSE)</f>
        <v>0</v>
      </c>
      <c r="I175" s="34">
        <v>102</v>
      </c>
      <c r="J175" s="36" t="str">
        <f>VLOOKUP(B175,[1]一般性谈判!$B:$K,10,FALSE)</f>
        <v>淘宝/利比里亚</v>
      </c>
      <c r="K175" s="19" t="s">
        <v>392</v>
      </c>
      <c r="L175" s="19" t="str">
        <f>VLOOKUP(B175,[1]一般性谈判!$B:$M,12,FALSE)</f>
        <v>新造</v>
      </c>
      <c r="M175" s="51" t="s">
        <v>23</v>
      </c>
      <c r="N175" s="19" t="str">
        <f>VLOOKUP(B175,[1]一般性谈判!$B:$O,14,FALSE)</f>
        <v>方式2</v>
      </c>
      <c r="O175" s="37"/>
    </row>
    <row r="176" s="3" customFormat="1" ht="30" customHeight="1" spans="1:15">
      <c r="A176" s="15">
        <v>174</v>
      </c>
      <c r="B176" s="46" t="s">
        <v>438</v>
      </c>
      <c r="C176" s="38" t="s">
        <v>439</v>
      </c>
      <c r="D176" s="46" t="s">
        <v>440</v>
      </c>
      <c r="E176" s="17"/>
      <c r="F176" s="16" t="s">
        <v>19</v>
      </c>
      <c r="G176" s="44" t="str">
        <f>VLOOKUP(B176,[1]一般性谈判!$B:$F,5,FALSE)</f>
        <v>4</v>
      </c>
      <c r="H176" s="19">
        <f>VLOOKUP(B176,[1]一般性谈判!$B:$G,6,FALSE)</f>
        <v>25</v>
      </c>
      <c r="I176" s="34">
        <f t="shared" si="1"/>
        <v>100</v>
      </c>
      <c r="J176" s="36" t="str">
        <f>VLOOKUP(B176,[1]一般性谈判!$B:$K,10,FALSE)</f>
        <v>X17</v>
      </c>
      <c r="K176" s="19" t="s">
        <v>392</v>
      </c>
      <c r="L176" s="19" t="str">
        <f>VLOOKUP(B176,[1]一般性谈判!$B:$M,12,FALSE)</f>
        <v>检修</v>
      </c>
      <c r="M176" s="51" t="s">
        <v>23</v>
      </c>
      <c r="N176" s="36" t="s">
        <v>30</v>
      </c>
      <c r="O176" s="37"/>
    </row>
    <row r="177" s="3" customFormat="1" ht="30" customHeight="1" spans="1:15">
      <c r="A177" s="15">
        <v>175</v>
      </c>
      <c r="B177" s="47" t="s">
        <v>441</v>
      </c>
      <c r="C177" s="47" t="s">
        <v>442</v>
      </c>
      <c r="D177" s="47" t="s">
        <v>443</v>
      </c>
      <c r="E177" s="17"/>
      <c r="F177" s="16" t="s">
        <v>19</v>
      </c>
      <c r="G177" s="44">
        <f>VLOOKUP(B177,[1]一般性谈判!$B:$F,5,FALSE)</f>
        <v>2</v>
      </c>
      <c r="H177" s="19">
        <f>VLOOKUP(B177,[1]一般性谈判!$B:$G,6,FALSE)</f>
        <v>250</v>
      </c>
      <c r="I177" s="34">
        <f t="shared" si="1"/>
        <v>500</v>
      </c>
      <c r="J177" s="36" t="str">
        <f>VLOOKUP(B177,[1]一般性谈判!$B:$K,10,FALSE)</f>
        <v>C70</v>
      </c>
      <c r="K177" s="19" t="s">
        <v>392</v>
      </c>
      <c r="L177" s="19" t="str">
        <f>VLOOKUP(B177,[1]一般性谈判!$B:$M,12,FALSE)</f>
        <v>检修</v>
      </c>
      <c r="M177" s="51" t="s">
        <v>23</v>
      </c>
      <c r="N177" s="19" t="str">
        <f>VLOOKUP(B177,[1]一般性谈判!$B:$O,14,FALSE)</f>
        <v>方式2</v>
      </c>
      <c r="O177" s="37"/>
    </row>
    <row r="178" s="3" customFormat="1" ht="30" customHeight="1" spans="1:15">
      <c r="A178" s="15">
        <v>176</v>
      </c>
      <c r="B178" s="47" t="s">
        <v>444</v>
      </c>
      <c r="C178" s="47" t="s">
        <v>445</v>
      </c>
      <c r="D178" s="47" t="s">
        <v>446</v>
      </c>
      <c r="E178" s="17"/>
      <c r="F178" s="16" t="s">
        <v>19</v>
      </c>
      <c r="G178" s="44">
        <f>VLOOKUP(B178,[1]一般性谈判!$B:$F,5,FALSE)</f>
        <v>2</v>
      </c>
      <c r="H178" s="19">
        <f>VLOOKUP(B178,[1]一般性谈判!$B:$G,6,FALSE)</f>
        <v>250</v>
      </c>
      <c r="I178" s="34">
        <f t="shared" si="1"/>
        <v>500</v>
      </c>
      <c r="J178" s="36" t="str">
        <f>VLOOKUP(B178,[1]一般性谈判!$B:$K,10,FALSE)</f>
        <v>C70</v>
      </c>
      <c r="K178" s="19" t="s">
        <v>392</v>
      </c>
      <c r="L178" s="19" t="str">
        <f>VLOOKUP(B178,[1]一般性谈判!$B:$M,12,FALSE)</f>
        <v>检修</v>
      </c>
      <c r="M178" s="51" t="s">
        <v>23</v>
      </c>
      <c r="N178" s="19" t="str">
        <f>VLOOKUP(B178,[1]一般性谈判!$B:$O,14,FALSE)</f>
        <v>方式2</v>
      </c>
      <c r="O178" s="37"/>
    </row>
    <row r="179" s="3" customFormat="1" ht="30" customHeight="1" spans="1:15">
      <c r="A179" s="15">
        <v>177</v>
      </c>
      <c r="B179" s="47" t="s">
        <v>447</v>
      </c>
      <c r="C179" s="47" t="s">
        <v>448</v>
      </c>
      <c r="D179" s="47" t="s">
        <v>449</v>
      </c>
      <c r="E179" s="17"/>
      <c r="F179" s="16" t="s">
        <v>19</v>
      </c>
      <c r="G179" s="44">
        <f>VLOOKUP(B179,[1]一般性谈判!$B:$F,5,FALSE)</f>
        <v>2</v>
      </c>
      <c r="H179" s="19">
        <f>VLOOKUP(B179,[1]一般性谈判!$B:$G,6,FALSE)</f>
        <v>250</v>
      </c>
      <c r="I179" s="34">
        <f t="shared" si="1"/>
        <v>500</v>
      </c>
      <c r="J179" s="36" t="str">
        <f>VLOOKUP(B179,[1]一般性谈判!$B:$K,10,FALSE)</f>
        <v>C70</v>
      </c>
      <c r="K179" s="19" t="s">
        <v>392</v>
      </c>
      <c r="L179" s="19" t="str">
        <f>VLOOKUP(B179,[1]一般性谈判!$B:$M,12,FALSE)</f>
        <v>检修</v>
      </c>
      <c r="M179" s="51" t="s">
        <v>23</v>
      </c>
      <c r="N179" s="19" t="str">
        <f>VLOOKUP(B179,[1]一般性谈判!$B:$O,14,FALSE)</f>
        <v>方式2</v>
      </c>
      <c r="O179" s="37"/>
    </row>
    <row r="180" s="3" customFormat="1" ht="30" customHeight="1" spans="1:15">
      <c r="A180" s="15">
        <v>178</v>
      </c>
      <c r="B180" s="47" t="s">
        <v>450</v>
      </c>
      <c r="C180" s="47" t="s">
        <v>451</v>
      </c>
      <c r="D180" s="47" t="s">
        <v>452</v>
      </c>
      <c r="E180" s="17"/>
      <c r="F180" s="16" t="s">
        <v>19</v>
      </c>
      <c r="G180" s="44">
        <f>VLOOKUP(B180,[1]一般性谈判!$B:$F,5,FALSE)</f>
        <v>2</v>
      </c>
      <c r="H180" s="19">
        <f>VLOOKUP(B180,[1]一般性谈判!$B:$G,6,FALSE)</f>
        <v>250</v>
      </c>
      <c r="I180" s="34">
        <f t="shared" si="1"/>
        <v>500</v>
      </c>
      <c r="J180" s="36" t="str">
        <f>VLOOKUP(B180,[1]一般性谈判!$B:$K,10,FALSE)</f>
        <v>C70</v>
      </c>
      <c r="K180" s="19" t="s">
        <v>392</v>
      </c>
      <c r="L180" s="19" t="str">
        <f>VLOOKUP(B180,[1]一般性谈判!$B:$M,12,FALSE)</f>
        <v>检修</v>
      </c>
      <c r="M180" s="51" t="s">
        <v>23</v>
      </c>
      <c r="N180" s="19" t="str">
        <f>VLOOKUP(B180,[1]一般性谈判!$B:$O,14,FALSE)</f>
        <v>方式2</v>
      </c>
      <c r="O180" s="37"/>
    </row>
    <row r="181" s="3" customFormat="1" ht="30" customHeight="1" spans="1:15">
      <c r="A181" s="15">
        <v>179</v>
      </c>
      <c r="B181" s="47" t="s">
        <v>453</v>
      </c>
      <c r="C181" s="47" t="s">
        <v>454</v>
      </c>
      <c r="D181" s="47" t="s">
        <v>455</v>
      </c>
      <c r="E181" s="17"/>
      <c r="F181" s="16" t="s">
        <v>19</v>
      </c>
      <c r="G181" s="44">
        <f>VLOOKUP(B181,[1]一般性谈判!$B:$F,5,FALSE)</f>
        <v>2</v>
      </c>
      <c r="H181" s="19">
        <f>VLOOKUP(B181,[1]一般性谈判!$B:$G,6,FALSE)</f>
        <v>250</v>
      </c>
      <c r="I181" s="34">
        <f t="shared" si="1"/>
        <v>500</v>
      </c>
      <c r="J181" s="36" t="str">
        <f>VLOOKUP(B181,[1]一般性谈判!$B:$K,10,FALSE)</f>
        <v>C70</v>
      </c>
      <c r="K181" s="19" t="s">
        <v>392</v>
      </c>
      <c r="L181" s="19" t="str">
        <f>VLOOKUP(B181,[1]一般性谈判!$B:$M,12,FALSE)</f>
        <v>检修</v>
      </c>
      <c r="M181" s="51" t="s">
        <v>23</v>
      </c>
      <c r="N181" s="19" t="str">
        <f>VLOOKUP(B181,[1]一般性谈判!$B:$O,14,FALSE)</f>
        <v>方式2</v>
      </c>
      <c r="O181" s="37"/>
    </row>
    <row r="182" s="3" customFormat="1" ht="30" customHeight="1" spans="1:15">
      <c r="A182" s="15">
        <v>180</v>
      </c>
      <c r="B182" s="47" t="s">
        <v>456</v>
      </c>
      <c r="C182" s="47" t="s">
        <v>457</v>
      </c>
      <c r="D182" s="48" t="s">
        <v>458</v>
      </c>
      <c r="E182" s="17"/>
      <c r="F182" s="16" t="s">
        <v>19</v>
      </c>
      <c r="G182" s="44">
        <f>VLOOKUP(B182,[1]一般性谈判!$B:$F,5,FALSE)</f>
        <v>4</v>
      </c>
      <c r="H182" s="19">
        <f>VLOOKUP(B182,[1]一般性谈判!$B:$G,6,FALSE)</f>
        <v>750</v>
      </c>
      <c r="I182" s="34">
        <f t="shared" si="1"/>
        <v>3000</v>
      </c>
      <c r="J182" s="36" t="str">
        <f>VLOOKUP(B182,[1]一般性谈判!$B:$K,10,FALSE)</f>
        <v>通用</v>
      </c>
      <c r="K182" s="19" t="s">
        <v>392</v>
      </c>
      <c r="L182" s="19" t="str">
        <f>VLOOKUP(B182,[1]一般性谈判!$B:$M,12,FALSE)</f>
        <v>新造</v>
      </c>
      <c r="M182" s="51" t="s">
        <v>23</v>
      </c>
      <c r="N182" s="19" t="str">
        <f>VLOOKUP(B182,[1]一般性谈判!$B:$O,14,FALSE)</f>
        <v>方式2</v>
      </c>
      <c r="O182" s="37"/>
    </row>
    <row r="183" s="3" customFormat="1" ht="30" customHeight="1" spans="1:15">
      <c r="A183" s="15">
        <v>181</v>
      </c>
      <c r="B183" s="47" t="s">
        <v>459</v>
      </c>
      <c r="C183" s="47" t="s">
        <v>460</v>
      </c>
      <c r="D183" s="47" t="s">
        <v>461</v>
      </c>
      <c r="E183" s="17"/>
      <c r="F183" s="16" t="s">
        <v>19</v>
      </c>
      <c r="G183" s="44">
        <f>VLOOKUP(B183,[1]一般性谈判!$B:$F,5,FALSE)</f>
        <v>1</v>
      </c>
      <c r="H183" s="19">
        <f>VLOOKUP(B183,[1]一般性谈判!$B:$G,6,FALSE)</f>
        <v>700</v>
      </c>
      <c r="I183" s="34">
        <f t="shared" si="1"/>
        <v>700</v>
      </c>
      <c r="J183" s="36" t="str">
        <f>VLOOKUP(B183,[1]一般性谈判!$B:$K,10,FALSE)</f>
        <v>通用</v>
      </c>
      <c r="K183" s="19" t="s">
        <v>392</v>
      </c>
      <c r="L183" s="19" t="str">
        <f>VLOOKUP(B183,[1]一般性谈判!$B:$M,12,FALSE)</f>
        <v>新造</v>
      </c>
      <c r="M183" s="51" t="s">
        <v>23</v>
      </c>
      <c r="N183" s="19" t="str">
        <f>VLOOKUP(B183,[1]一般性谈判!$B:$O,14,FALSE)</f>
        <v>方式2</v>
      </c>
      <c r="O183" s="37"/>
    </row>
    <row r="184" s="3" customFormat="1" ht="30" customHeight="1" spans="1:15">
      <c r="A184" s="15">
        <v>182</v>
      </c>
      <c r="B184" s="47" t="s">
        <v>462</v>
      </c>
      <c r="C184" s="47" t="s">
        <v>463</v>
      </c>
      <c r="D184" s="47" t="s">
        <v>464</v>
      </c>
      <c r="E184" s="17"/>
      <c r="F184" s="16" t="s">
        <v>19</v>
      </c>
      <c r="G184" s="44">
        <f>VLOOKUP(B184,[1]一般性谈判!$B:$F,5,FALSE)</f>
        <v>1</v>
      </c>
      <c r="H184" s="19">
        <f>VLOOKUP(B184,[1]一般性谈判!$B:$G,6,FALSE)</f>
        <v>5000</v>
      </c>
      <c r="I184" s="34">
        <f t="shared" si="1"/>
        <v>5000</v>
      </c>
      <c r="J184" s="36" t="str">
        <f>VLOOKUP(B184,[1]一般性谈判!$B:$K,10,FALSE)</f>
        <v>通用</v>
      </c>
      <c r="K184" s="19" t="s">
        <v>392</v>
      </c>
      <c r="L184" s="19" t="str">
        <f>VLOOKUP(B184,[1]一般性谈判!$B:$M,12,FALSE)</f>
        <v>新造/检修</v>
      </c>
      <c r="M184" s="51" t="s">
        <v>23</v>
      </c>
      <c r="N184" s="19" t="str">
        <f>VLOOKUP(B184,[1]一般性谈判!$B:$O,14,FALSE)</f>
        <v>方式2</v>
      </c>
      <c r="O184" s="37"/>
    </row>
    <row r="185" s="3" customFormat="1" ht="30" customHeight="1" spans="1:15">
      <c r="A185" s="15">
        <v>183</v>
      </c>
      <c r="B185" s="47" t="s">
        <v>465</v>
      </c>
      <c r="C185" s="47" t="s">
        <v>466</v>
      </c>
      <c r="D185" s="49" t="s">
        <v>467</v>
      </c>
      <c r="E185" s="17"/>
      <c r="F185" s="16" t="s">
        <v>19</v>
      </c>
      <c r="G185" s="44">
        <f>VLOOKUP(B185,[1]一般性谈判!$B:$F,5,FALSE)</f>
        <v>30</v>
      </c>
      <c r="H185" s="19">
        <f>VLOOKUP(B185,[1]一般性谈判!$B:$G,6,FALSE)</f>
        <v>400</v>
      </c>
      <c r="I185" s="34">
        <f t="shared" si="1"/>
        <v>12000</v>
      </c>
      <c r="J185" s="36" t="str">
        <f>VLOOKUP(B185,[1]一般性谈判!$B:$K,10,FALSE)</f>
        <v>通用</v>
      </c>
      <c r="K185" s="19" t="s">
        <v>392</v>
      </c>
      <c r="L185" s="19" t="str">
        <f>VLOOKUP(B185,[1]一般性谈判!$B:$M,12,FALSE)</f>
        <v>新造/检修</v>
      </c>
      <c r="M185" s="51" t="s">
        <v>23</v>
      </c>
      <c r="N185" s="19" t="str">
        <f>VLOOKUP(B185,[1]一般性谈判!$B:$O,14,FALSE)</f>
        <v>方式3</v>
      </c>
      <c r="O185" s="37"/>
    </row>
    <row r="186" s="3" customFormat="1" ht="30" customHeight="1" spans="1:15">
      <c r="A186" s="15">
        <v>184</v>
      </c>
      <c r="B186" s="50" t="s">
        <v>468</v>
      </c>
      <c r="C186" s="49" t="s">
        <v>469</v>
      </c>
      <c r="D186" s="49" t="s">
        <v>467</v>
      </c>
      <c r="E186" s="17"/>
      <c r="F186" s="16" t="s">
        <v>19</v>
      </c>
      <c r="G186" s="44">
        <f>VLOOKUP(B186,[1]一般性谈判!$B:$F,5,FALSE)</f>
        <v>10</v>
      </c>
      <c r="H186" s="19">
        <f>VLOOKUP(B186,[1]一般性谈判!$B:$G,6,FALSE)</f>
        <v>500</v>
      </c>
      <c r="I186" s="34">
        <f t="shared" si="1"/>
        <v>5000</v>
      </c>
      <c r="J186" s="36" t="str">
        <f>VLOOKUP(B186,[1]一般性谈判!$B:$K,10,FALSE)</f>
        <v>通用</v>
      </c>
      <c r="K186" s="19" t="s">
        <v>392</v>
      </c>
      <c r="L186" s="19" t="str">
        <f>VLOOKUP(B186,[1]一般性谈判!$B:$M,12,FALSE)</f>
        <v>新造/检修</v>
      </c>
      <c r="M186" s="51" t="s">
        <v>23</v>
      </c>
      <c r="N186" s="19" t="str">
        <f>VLOOKUP(B186,[1]一般性谈判!$B:$O,14,FALSE)</f>
        <v>方式3</v>
      </c>
      <c r="O186" s="37"/>
    </row>
    <row r="187" s="3" customFormat="1" ht="30" customHeight="1" spans="1:15">
      <c r="A187" s="15">
        <v>185</v>
      </c>
      <c r="B187" s="47" t="s">
        <v>470</v>
      </c>
      <c r="C187" s="47" t="s">
        <v>471</v>
      </c>
      <c r="D187" s="47" t="s">
        <v>467</v>
      </c>
      <c r="E187" s="17"/>
      <c r="F187" s="16" t="s">
        <v>19</v>
      </c>
      <c r="G187" s="44">
        <f>VLOOKUP(B187,[1]一般性谈判!$B:$F,5,FALSE)</f>
        <v>10</v>
      </c>
      <c r="H187" s="19">
        <f>VLOOKUP(B187,[1]一般性谈判!$B:$G,6,FALSE)</f>
        <v>500</v>
      </c>
      <c r="I187" s="34">
        <f t="shared" si="1"/>
        <v>5000</v>
      </c>
      <c r="J187" s="36" t="str">
        <f>VLOOKUP(B187,[1]一般性谈判!$B:$K,10,FALSE)</f>
        <v>通用</v>
      </c>
      <c r="K187" s="19" t="s">
        <v>392</v>
      </c>
      <c r="L187" s="19" t="str">
        <f>VLOOKUP(B187,[1]一般性谈判!$B:$M,12,FALSE)</f>
        <v>新造/检修</v>
      </c>
      <c r="M187" s="51" t="s">
        <v>23</v>
      </c>
      <c r="N187" s="19" t="str">
        <f>VLOOKUP(B187,[1]一般性谈判!$B:$O,14,FALSE)</f>
        <v>方式3</v>
      </c>
      <c r="O187" s="37"/>
    </row>
    <row r="188" s="3" customFormat="1" ht="30" customHeight="1" spans="1:15">
      <c r="A188" s="15">
        <v>186</v>
      </c>
      <c r="B188" s="47" t="s">
        <v>472</v>
      </c>
      <c r="C188" s="47" t="s">
        <v>473</v>
      </c>
      <c r="D188" s="47" t="s">
        <v>467</v>
      </c>
      <c r="E188" s="17"/>
      <c r="F188" s="16" t="s">
        <v>19</v>
      </c>
      <c r="G188" s="44">
        <f>VLOOKUP(B188,[1]一般性谈判!$B:$F,5,FALSE)</f>
        <v>20</v>
      </c>
      <c r="H188" s="19">
        <f>VLOOKUP(B188,[1]一般性谈判!$B:$G,6,FALSE)</f>
        <v>25000</v>
      </c>
      <c r="I188" s="34">
        <f t="shared" si="1"/>
        <v>500000</v>
      </c>
      <c r="J188" s="36" t="str">
        <f>VLOOKUP(B188,[1]一般性谈判!$B:$K,10,FALSE)</f>
        <v>通用</v>
      </c>
      <c r="K188" s="19" t="s">
        <v>392</v>
      </c>
      <c r="L188" s="19" t="str">
        <f>VLOOKUP(B188,[1]一般性谈判!$B:$M,12,FALSE)</f>
        <v>新造/检修</v>
      </c>
      <c r="M188" s="51" t="s">
        <v>23</v>
      </c>
      <c r="N188" s="19" t="str">
        <f>VLOOKUP(B188,[1]一般性谈判!$B:$O,14,FALSE)</f>
        <v>方式3</v>
      </c>
      <c r="O188" s="37"/>
    </row>
    <row r="189" s="3" customFormat="1" ht="30" customHeight="1" spans="1:15">
      <c r="A189" s="15">
        <v>187</v>
      </c>
      <c r="B189" s="47" t="s">
        <v>474</v>
      </c>
      <c r="C189" s="47" t="s">
        <v>475</v>
      </c>
      <c r="D189" s="47" t="s">
        <v>467</v>
      </c>
      <c r="E189" s="17"/>
      <c r="F189" s="16" t="s">
        <v>19</v>
      </c>
      <c r="G189" s="44">
        <f>VLOOKUP(B189,[1]一般性谈判!$B:$F,5,FALSE)</f>
        <v>28</v>
      </c>
      <c r="H189" s="19">
        <f>VLOOKUP(B189,[1]一般性谈判!$B:$G,6,FALSE)</f>
        <v>4000</v>
      </c>
      <c r="I189" s="34">
        <f t="shared" si="1"/>
        <v>112000</v>
      </c>
      <c r="J189" s="36" t="str">
        <f>VLOOKUP(B189,[1]一般性谈判!$B:$K,10,FALSE)</f>
        <v>通用</v>
      </c>
      <c r="K189" s="19" t="s">
        <v>392</v>
      </c>
      <c r="L189" s="19" t="str">
        <f>VLOOKUP(B189,[1]一般性谈判!$B:$M,12,FALSE)</f>
        <v>新造/检修</v>
      </c>
      <c r="M189" s="51" t="s">
        <v>23</v>
      </c>
      <c r="N189" s="19" t="str">
        <f>VLOOKUP(B189,[1]一般性谈判!$B:$O,14,FALSE)</f>
        <v>方式3</v>
      </c>
      <c r="O189" s="37"/>
    </row>
    <row r="190" s="3" customFormat="1" ht="30" customHeight="1" spans="1:15">
      <c r="A190" s="15">
        <v>188</v>
      </c>
      <c r="B190" s="46" t="s">
        <v>476</v>
      </c>
      <c r="C190" s="46" t="s">
        <v>477</v>
      </c>
      <c r="D190" s="48" t="s">
        <v>478</v>
      </c>
      <c r="E190" s="17"/>
      <c r="F190" s="16" t="s">
        <v>19</v>
      </c>
      <c r="G190" s="44">
        <f>VLOOKUP(B190,[1]一般性谈判!$B:$F,5,FALSE)</f>
        <v>2</v>
      </c>
      <c r="H190" s="19">
        <f>VLOOKUP(B190,[1]一般性谈判!$B:$G,6,FALSE)</f>
        <v>20</v>
      </c>
      <c r="I190" s="34">
        <f t="shared" si="1"/>
        <v>40</v>
      </c>
      <c r="J190" s="36" t="str">
        <f>VLOOKUP(B190,[1]一般性谈判!$B:$K,10,FALSE)</f>
        <v>NX70</v>
      </c>
      <c r="K190" s="19" t="s">
        <v>392</v>
      </c>
      <c r="L190" s="19" t="str">
        <f>VLOOKUP(B190,[1]一般性谈判!$B:$M,12,FALSE)</f>
        <v>新造</v>
      </c>
      <c r="M190" s="51" t="s">
        <v>23</v>
      </c>
      <c r="N190" s="36" t="s">
        <v>30</v>
      </c>
      <c r="O190" s="37"/>
    </row>
    <row r="191" s="3" customFormat="1" ht="30" customHeight="1" spans="1:15">
      <c r="A191" s="15">
        <v>189</v>
      </c>
      <c r="B191" s="46" t="s">
        <v>479</v>
      </c>
      <c r="C191" s="46" t="s">
        <v>480</v>
      </c>
      <c r="D191" s="48" t="s">
        <v>481</v>
      </c>
      <c r="E191" s="17"/>
      <c r="F191" s="16" t="s">
        <v>19</v>
      </c>
      <c r="G191" s="44">
        <f>VLOOKUP(B191,[1]一般性谈判!$B:$F,5,FALSE)</f>
        <v>2</v>
      </c>
      <c r="H191" s="19">
        <f>VLOOKUP(B191,[1]一般性谈判!$B:$G,6,FALSE)</f>
        <v>20</v>
      </c>
      <c r="I191" s="34">
        <f t="shared" si="1"/>
        <v>40</v>
      </c>
      <c r="J191" s="36" t="str">
        <f>VLOOKUP(B191,[1]一般性谈判!$B:$K,10,FALSE)</f>
        <v>NX70</v>
      </c>
      <c r="K191" s="19" t="s">
        <v>392</v>
      </c>
      <c r="L191" s="19" t="str">
        <f>VLOOKUP(B191,[1]一般性谈判!$B:$M,12,FALSE)</f>
        <v>新造</v>
      </c>
      <c r="M191" s="51" t="s">
        <v>23</v>
      </c>
      <c r="N191" s="36" t="s">
        <v>30</v>
      </c>
      <c r="O191" s="37"/>
    </row>
    <row r="192" s="3" customFormat="1" ht="30" customHeight="1" spans="1:15">
      <c r="A192" s="15">
        <v>190</v>
      </c>
      <c r="B192" s="46" t="s">
        <v>482</v>
      </c>
      <c r="C192" s="46" t="s">
        <v>483</v>
      </c>
      <c r="D192" s="48" t="s">
        <v>484</v>
      </c>
      <c r="E192" s="17"/>
      <c r="F192" s="16" t="s">
        <v>19</v>
      </c>
      <c r="G192" s="44">
        <f>VLOOKUP(B192,[1]一般性谈判!$B:$F,5,FALSE)</f>
        <v>2</v>
      </c>
      <c r="H192" s="19">
        <f>VLOOKUP(B192,[1]一般性谈判!$B:$G,6,FALSE)</f>
        <v>20</v>
      </c>
      <c r="I192" s="34">
        <f t="shared" si="1"/>
        <v>40</v>
      </c>
      <c r="J192" s="36" t="str">
        <f>VLOOKUP(B192,[1]一般性谈判!$B:$K,10,FALSE)</f>
        <v>NX70</v>
      </c>
      <c r="K192" s="19" t="s">
        <v>392</v>
      </c>
      <c r="L192" s="19" t="str">
        <f>VLOOKUP(B192,[1]一般性谈判!$B:$M,12,FALSE)</f>
        <v>新造</v>
      </c>
      <c r="M192" s="51" t="s">
        <v>23</v>
      </c>
      <c r="N192" s="36" t="s">
        <v>30</v>
      </c>
      <c r="O192" s="37"/>
    </row>
    <row r="193" s="3" customFormat="1" ht="30" customHeight="1" spans="1:15">
      <c r="A193" s="15">
        <v>191</v>
      </c>
      <c r="B193" s="46" t="s">
        <v>485</v>
      </c>
      <c r="C193" s="46" t="s">
        <v>486</v>
      </c>
      <c r="D193" s="48" t="s">
        <v>487</v>
      </c>
      <c r="E193" s="17"/>
      <c r="F193" s="16" t="s">
        <v>19</v>
      </c>
      <c r="G193" s="44">
        <f>VLOOKUP(B193,[1]一般性谈判!$B:$F,5,FALSE)</f>
        <v>2</v>
      </c>
      <c r="H193" s="19">
        <f>VLOOKUP(B193,[1]一般性谈判!$B:$G,6,FALSE)</f>
        <v>20</v>
      </c>
      <c r="I193" s="34">
        <f t="shared" si="1"/>
        <v>40</v>
      </c>
      <c r="J193" s="36" t="str">
        <f>VLOOKUP(B193,[1]一般性谈判!$B:$K,10,FALSE)</f>
        <v>NX70</v>
      </c>
      <c r="K193" s="19" t="s">
        <v>392</v>
      </c>
      <c r="L193" s="19" t="str">
        <f>VLOOKUP(B193,[1]一般性谈判!$B:$M,12,FALSE)</f>
        <v>新造</v>
      </c>
      <c r="M193" s="51" t="s">
        <v>23</v>
      </c>
      <c r="N193" s="36" t="s">
        <v>30</v>
      </c>
      <c r="O193" s="37"/>
    </row>
    <row r="194" s="3" customFormat="1" ht="30" customHeight="1" spans="1:15">
      <c r="A194" s="15">
        <v>192</v>
      </c>
      <c r="B194" s="46" t="s">
        <v>488</v>
      </c>
      <c r="C194" s="46" t="s">
        <v>489</v>
      </c>
      <c r="D194" s="48" t="s">
        <v>490</v>
      </c>
      <c r="E194" s="17"/>
      <c r="F194" s="16" t="s">
        <v>19</v>
      </c>
      <c r="G194" s="44">
        <f>VLOOKUP(B194,[1]一般性谈判!$B:$F,5,FALSE)</f>
        <v>2</v>
      </c>
      <c r="H194" s="19">
        <f>VLOOKUP(B194,[1]一般性谈判!$B:$G,6,FALSE)</f>
        <v>20</v>
      </c>
      <c r="I194" s="34">
        <f t="shared" si="1"/>
        <v>40</v>
      </c>
      <c r="J194" s="36" t="str">
        <f>VLOOKUP(B194,[1]一般性谈判!$B:$K,10,FALSE)</f>
        <v>NX70</v>
      </c>
      <c r="K194" s="19" t="s">
        <v>392</v>
      </c>
      <c r="L194" s="19" t="str">
        <f>VLOOKUP(B194,[1]一般性谈判!$B:$M,12,FALSE)</f>
        <v>新造</v>
      </c>
      <c r="M194" s="51" t="s">
        <v>23</v>
      </c>
      <c r="N194" s="36" t="s">
        <v>30</v>
      </c>
      <c r="O194" s="37"/>
    </row>
    <row r="195" s="3" customFormat="1" ht="30" customHeight="1" spans="1:15">
      <c r="A195" s="15">
        <v>193</v>
      </c>
      <c r="B195" s="46" t="s">
        <v>491</v>
      </c>
      <c r="C195" s="46" t="s">
        <v>492</v>
      </c>
      <c r="D195" s="48" t="s">
        <v>493</v>
      </c>
      <c r="E195" s="17"/>
      <c r="F195" s="16" t="s">
        <v>19</v>
      </c>
      <c r="G195" s="44">
        <f>VLOOKUP(B195,[1]一般性谈判!$B:$F,5,FALSE)</f>
        <v>2</v>
      </c>
      <c r="H195" s="19">
        <f>VLOOKUP(B195,[1]一般性谈判!$B:$G,6,FALSE)</f>
        <v>20</v>
      </c>
      <c r="I195" s="34">
        <f t="shared" si="1"/>
        <v>40</v>
      </c>
      <c r="J195" s="36" t="str">
        <f>VLOOKUP(B195,[1]一般性谈判!$B:$K,10,FALSE)</f>
        <v>NX70</v>
      </c>
      <c r="K195" s="19" t="s">
        <v>392</v>
      </c>
      <c r="L195" s="19" t="str">
        <f>VLOOKUP(B195,[1]一般性谈判!$B:$M,12,FALSE)</f>
        <v>新造</v>
      </c>
      <c r="M195" s="51" t="s">
        <v>23</v>
      </c>
      <c r="N195" s="36" t="s">
        <v>30</v>
      </c>
      <c r="O195" s="37"/>
    </row>
    <row r="196" s="3" customFormat="1" ht="30" customHeight="1" spans="1:15">
      <c r="A196" s="15">
        <v>194</v>
      </c>
      <c r="B196" s="46" t="s">
        <v>494</v>
      </c>
      <c r="C196" s="46" t="s">
        <v>495</v>
      </c>
      <c r="D196" s="48" t="s">
        <v>496</v>
      </c>
      <c r="E196" s="17"/>
      <c r="F196" s="16" t="s">
        <v>19</v>
      </c>
      <c r="G196" s="44">
        <f>VLOOKUP(B196,[1]一般性谈判!$B:$F,5,FALSE)</f>
        <v>2</v>
      </c>
      <c r="H196" s="19">
        <f>VLOOKUP(B196,[1]一般性谈判!$B:$G,6,FALSE)</f>
        <v>20</v>
      </c>
      <c r="I196" s="34">
        <f t="shared" si="1"/>
        <v>40</v>
      </c>
      <c r="J196" s="36" t="str">
        <f>VLOOKUP(B196,[1]一般性谈判!$B:$K,10,FALSE)</f>
        <v>NX70</v>
      </c>
      <c r="K196" s="19" t="s">
        <v>392</v>
      </c>
      <c r="L196" s="19" t="str">
        <f>VLOOKUP(B196,[1]一般性谈判!$B:$M,12,FALSE)</f>
        <v>新造</v>
      </c>
      <c r="M196" s="51" t="s">
        <v>23</v>
      </c>
      <c r="N196" s="36" t="s">
        <v>30</v>
      </c>
      <c r="O196" s="37"/>
    </row>
    <row r="197" s="3" customFormat="1" ht="30" customHeight="1" spans="1:15">
      <c r="A197" s="15">
        <v>195</v>
      </c>
      <c r="B197" s="46" t="s">
        <v>497</v>
      </c>
      <c r="C197" s="46" t="s">
        <v>498</v>
      </c>
      <c r="D197" s="48" t="s">
        <v>499</v>
      </c>
      <c r="E197" s="17"/>
      <c r="F197" s="16" t="s">
        <v>19</v>
      </c>
      <c r="G197" s="44">
        <f>VLOOKUP(B197,[1]一般性谈判!$B:$F,5,FALSE)</f>
        <v>2</v>
      </c>
      <c r="H197" s="19">
        <f>VLOOKUP(B197,[1]一般性谈判!$B:$G,6,FALSE)</f>
        <v>20</v>
      </c>
      <c r="I197" s="34">
        <f t="shared" si="1"/>
        <v>40</v>
      </c>
      <c r="J197" s="36" t="str">
        <f>VLOOKUP(B197,[1]一般性谈判!$B:$K,10,FALSE)</f>
        <v>NX70</v>
      </c>
      <c r="K197" s="19" t="s">
        <v>392</v>
      </c>
      <c r="L197" s="19" t="str">
        <f>VLOOKUP(B197,[1]一般性谈判!$B:$M,12,FALSE)</f>
        <v>新造</v>
      </c>
      <c r="M197" s="51" t="s">
        <v>23</v>
      </c>
      <c r="N197" s="36" t="s">
        <v>30</v>
      </c>
      <c r="O197" s="37"/>
    </row>
    <row r="198" s="3" customFormat="1" ht="30" customHeight="1" spans="1:15">
      <c r="A198" s="15">
        <v>196</v>
      </c>
      <c r="B198" s="47" t="s">
        <v>500</v>
      </c>
      <c r="C198" s="47" t="s">
        <v>501</v>
      </c>
      <c r="D198" s="47" t="s">
        <v>502</v>
      </c>
      <c r="E198" s="17"/>
      <c r="F198" s="16" t="s">
        <v>19</v>
      </c>
      <c r="G198" s="44">
        <f>VLOOKUP(B198,[1]一般性谈判!$B:$F,5,FALSE)</f>
        <v>2</v>
      </c>
      <c r="H198" s="19">
        <f>VLOOKUP(B198,[1]一般性谈判!$B:$G,6,FALSE)</f>
        <v>700</v>
      </c>
      <c r="I198" s="34">
        <f t="shared" si="1"/>
        <v>1400</v>
      </c>
      <c r="J198" s="36" t="str">
        <f>VLOOKUP(B198,[1]一般性谈判!$B:$K,10,FALSE)</f>
        <v>通用</v>
      </c>
      <c r="K198" s="19" t="s">
        <v>392</v>
      </c>
      <c r="L198" s="19" t="str">
        <f>VLOOKUP(B198,[1]一般性谈判!$B:$M,12,FALSE)</f>
        <v>新造</v>
      </c>
      <c r="M198" s="51" t="s">
        <v>23</v>
      </c>
      <c r="N198" s="19" t="str">
        <f>VLOOKUP(B198,[1]一般性谈判!$B:$O,14,FALSE)</f>
        <v>方式3</v>
      </c>
      <c r="O198" s="37"/>
    </row>
    <row r="199" s="3" customFormat="1" ht="30" customHeight="1" spans="1:15">
      <c r="A199" s="15">
        <v>197</v>
      </c>
      <c r="B199" s="47" t="s">
        <v>503</v>
      </c>
      <c r="C199" s="47" t="s">
        <v>504</v>
      </c>
      <c r="D199" s="47" t="s">
        <v>505</v>
      </c>
      <c r="E199" s="17"/>
      <c r="F199" s="16" t="s">
        <v>19</v>
      </c>
      <c r="G199" s="44">
        <f>VLOOKUP(B199,[1]一般性谈判!$B:$F,5,FALSE)</f>
        <v>8</v>
      </c>
      <c r="H199" s="19">
        <f>VLOOKUP(B199,[1]一般性谈判!$B:$G,6,FALSE)</f>
        <v>5000</v>
      </c>
      <c r="I199" s="34">
        <f t="shared" si="1"/>
        <v>40000</v>
      </c>
      <c r="J199" s="36" t="str">
        <f>VLOOKUP(B199,[1]一般性谈判!$B:$K,10,FALSE)</f>
        <v>通用</v>
      </c>
      <c r="K199" s="19" t="s">
        <v>392</v>
      </c>
      <c r="L199" s="19" t="str">
        <f>VLOOKUP(B199,[1]一般性谈判!$B:$M,12,FALSE)</f>
        <v>新造/检修</v>
      </c>
      <c r="M199" s="51" t="s">
        <v>23</v>
      </c>
      <c r="N199" s="19" t="str">
        <f>VLOOKUP(B199,[1]一般性谈判!$B:$O,14,FALSE)</f>
        <v>方式3</v>
      </c>
      <c r="O199" s="37"/>
    </row>
    <row r="200" s="3" customFormat="1" ht="30" customHeight="1" spans="1:15">
      <c r="A200" s="15">
        <v>198</v>
      </c>
      <c r="B200" s="47" t="s">
        <v>506</v>
      </c>
      <c r="C200" s="47" t="s">
        <v>507</v>
      </c>
      <c r="D200" s="47" t="s">
        <v>508</v>
      </c>
      <c r="E200" s="17"/>
      <c r="F200" s="16" t="s">
        <v>19</v>
      </c>
      <c r="G200" s="44">
        <f>VLOOKUP(B200,[1]一般性谈判!$B:$F,5,FALSE)</f>
        <v>2</v>
      </c>
      <c r="H200" s="19">
        <f>VLOOKUP(B200,[1]一般性谈判!$B:$G,6,FALSE)</f>
        <v>400</v>
      </c>
      <c r="I200" s="34">
        <f t="shared" si="1"/>
        <v>800</v>
      </c>
      <c r="J200" s="36" t="str">
        <f>VLOOKUP(B200,[1]一般性谈判!$B:$K,10,FALSE)</f>
        <v>NX70</v>
      </c>
      <c r="K200" s="19" t="s">
        <v>392</v>
      </c>
      <c r="L200" s="19" t="str">
        <f>VLOOKUP(B200,[1]一般性谈判!$B:$M,12,FALSE)</f>
        <v>检修</v>
      </c>
      <c r="M200" s="51" t="s">
        <v>23</v>
      </c>
      <c r="N200" s="19" t="str">
        <f>VLOOKUP(B200,[1]一般性谈判!$B:$O,14,FALSE)</f>
        <v>方式2</v>
      </c>
      <c r="O200" s="37"/>
    </row>
    <row r="201" s="3" customFormat="1" ht="30" customHeight="1" spans="1:15">
      <c r="A201" s="15">
        <v>199</v>
      </c>
      <c r="B201" s="46" t="s">
        <v>509</v>
      </c>
      <c r="C201" s="49" t="s">
        <v>510</v>
      </c>
      <c r="D201" s="49" t="s">
        <v>511</v>
      </c>
      <c r="E201" s="17"/>
      <c r="F201" s="16" t="s">
        <v>19</v>
      </c>
      <c r="G201" s="44">
        <f>VLOOKUP(B201,[1]一般性谈判!$B:$F,5,FALSE)</f>
        <v>4</v>
      </c>
      <c r="H201" s="19">
        <f>VLOOKUP(B201,[1]一般性谈判!$B:$G,6,FALSE)</f>
        <v>25</v>
      </c>
      <c r="I201" s="34">
        <f t="shared" si="1"/>
        <v>100</v>
      </c>
      <c r="J201" s="36" t="str">
        <f>VLOOKUP(B201,[1]一般性谈判!$B:$K,10,FALSE)</f>
        <v>N30</v>
      </c>
      <c r="K201" s="19" t="s">
        <v>392</v>
      </c>
      <c r="L201" s="19" t="str">
        <f>VLOOKUP(B201,[1]一般性谈判!$B:$M,12,FALSE)</f>
        <v>检修</v>
      </c>
      <c r="M201" s="51" t="s">
        <v>23</v>
      </c>
      <c r="N201" s="19" t="str">
        <f>VLOOKUP(B201,[1]一般性谈判!$B:$O,14,FALSE)</f>
        <v>方式2</v>
      </c>
      <c r="O201" s="37"/>
    </row>
    <row r="202" s="3" customFormat="1" ht="30" customHeight="1" spans="1:15">
      <c r="A202" s="15">
        <v>200</v>
      </c>
      <c r="B202" s="46" t="s">
        <v>512</v>
      </c>
      <c r="C202" s="49" t="s">
        <v>513</v>
      </c>
      <c r="D202" s="49" t="s">
        <v>514</v>
      </c>
      <c r="E202" s="17"/>
      <c r="F202" s="16" t="s">
        <v>19</v>
      </c>
      <c r="G202" s="44">
        <f>VLOOKUP(B202,[1]一般性谈判!$B:$F,5,FALSE)</f>
        <v>8</v>
      </c>
      <c r="H202" s="19">
        <f>VLOOKUP(B202,[1]一般性谈判!$B:$G,6,FALSE)</f>
        <v>5000</v>
      </c>
      <c r="I202" s="34">
        <f t="shared" si="1"/>
        <v>40000</v>
      </c>
      <c r="J202" s="36" t="str">
        <f>VLOOKUP(B202,[1]一般性谈判!$B:$K,10,FALSE)</f>
        <v>通用</v>
      </c>
      <c r="K202" s="19" t="s">
        <v>392</v>
      </c>
      <c r="L202" s="19" t="str">
        <f>VLOOKUP(B202,[1]一般性谈判!$B:$M,12,FALSE)</f>
        <v>检修</v>
      </c>
      <c r="M202" s="51" t="s">
        <v>23</v>
      </c>
      <c r="N202" s="19" t="str">
        <f>VLOOKUP(B202,[1]一般性谈判!$B:$O,14,FALSE)</f>
        <v>方式3</v>
      </c>
      <c r="O202" s="37"/>
    </row>
    <row r="203" s="3" customFormat="1" ht="30" customHeight="1" spans="1:15">
      <c r="A203" s="15">
        <v>201</v>
      </c>
      <c r="B203" s="46" t="s">
        <v>515</v>
      </c>
      <c r="C203" s="49" t="s">
        <v>516</v>
      </c>
      <c r="D203" s="49" t="s">
        <v>517</v>
      </c>
      <c r="E203" s="17"/>
      <c r="F203" s="16" t="s">
        <v>19</v>
      </c>
      <c r="G203" s="44">
        <f>VLOOKUP(B203,[1]一般性谈判!$B:$F,5,FALSE)</f>
        <v>8</v>
      </c>
      <c r="H203" s="19">
        <f>VLOOKUP(B203,[1]一般性谈判!$B:$G,6,FALSE)</f>
        <v>750</v>
      </c>
      <c r="I203" s="34">
        <f t="shared" si="1"/>
        <v>6000</v>
      </c>
      <c r="J203" s="36" t="str">
        <f>VLOOKUP(B203,[1]一般性谈判!$B:$K,10,FALSE)</f>
        <v>通用</v>
      </c>
      <c r="K203" s="19" t="s">
        <v>392</v>
      </c>
      <c r="L203" s="19" t="str">
        <f>VLOOKUP(B203,[1]一般性谈判!$B:$M,12,FALSE)</f>
        <v>检修</v>
      </c>
      <c r="M203" s="51" t="s">
        <v>23</v>
      </c>
      <c r="N203" s="19" t="str">
        <f>VLOOKUP(B203,[1]一般性谈判!$B:$O,14,FALSE)</f>
        <v>方式2</v>
      </c>
      <c r="O203" s="37"/>
    </row>
    <row r="204" s="3" customFormat="1" ht="30" customHeight="1" spans="1:15">
      <c r="A204" s="15">
        <v>202</v>
      </c>
      <c r="B204" s="46" t="s">
        <v>518</v>
      </c>
      <c r="C204" s="49" t="s">
        <v>519</v>
      </c>
      <c r="D204" s="49" t="s">
        <v>517</v>
      </c>
      <c r="E204" s="17"/>
      <c r="F204" s="16" t="s">
        <v>19</v>
      </c>
      <c r="G204" s="44">
        <f>VLOOKUP(B204,[1]一般性谈判!$B:$F,5,FALSE)</f>
        <v>8</v>
      </c>
      <c r="H204" s="19">
        <f>VLOOKUP(B204,[1]一般性谈判!$B:$G,6,FALSE)</f>
        <v>750</v>
      </c>
      <c r="I204" s="34">
        <f t="shared" si="1"/>
        <v>6000</v>
      </c>
      <c r="J204" s="36" t="str">
        <f>VLOOKUP(B204,[1]一般性谈判!$B:$K,10,FALSE)</f>
        <v>通用</v>
      </c>
      <c r="K204" s="19" t="s">
        <v>392</v>
      </c>
      <c r="L204" s="19" t="str">
        <f>VLOOKUP(B204,[1]一般性谈判!$B:$M,12,FALSE)</f>
        <v>检修</v>
      </c>
      <c r="M204" s="51" t="s">
        <v>23</v>
      </c>
      <c r="N204" s="19" t="str">
        <f>VLOOKUP(B204,[1]一般性谈判!$B:$O,14,FALSE)</f>
        <v>方式2</v>
      </c>
      <c r="O204" s="37"/>
    </row>
    <row r="205" s="3" customFormat="1" ht="30" customHeight="1" spans="1:15">
      <c r="A205" s="15">
        <v>203</v>
      </c>
      <c r="B205" s="52" t="s">
        <v>710</v>
      </c>
      <c r="C205" s="49" t="s">
        <v>711</v>
      </c>
      <c r="D205" s="49" t="s">
        <v>712</v>
      </c>
      <c r="E205" s="17"/>
      <c r="F205" s="16" t="s">
        <v>19</v>
      </c>
      <c r="G205" s="53">
        <v>4</v>
      </c>
      <c r="H205" s="53">
        <v>25</v>
      </c>
      <c r="I205" s="51">
        <v>100</v>
      </c>
      <c r="J205" s="36" t="str">
        <f>VLOOKUP(B205,[1]竞标式谈判!$B:$J,9,FALSE)</f>
        <v>通用</v>
      </c>
      <c r="K205" s="19" t="s">
        <v>392</v>
      </c>
      <c r="L205" s="19" t="str">
        <f>VLOOKUP(B205,[1]竞标式谈判!$B:$L,11,FALSE)</f>
        <v>检修</v>
      </c>
      <c r="M205" s="38" t="s">
        <v>635</v>
      </c>
      <c r="N205" s="19" t="str">
        <f>VLOOKUP(B205,[1]竞标式谈判!$B:$N,13,FALSE)</f>
        <v>方式2</v>
      </c>
      <c r="O205" s="37"/>
    </row>
    <row r="206" s="3" customFormat="1" ht="30" customHeight="1" spans="1:15">
      <c r="A206" s="15">
        <v>204</v>
      </c>
      <c r="B206" s="52" t="s">
        <v>713</v>
      </c>
      <c r="C206" s="49" t="s">
        <v>714</v>
      </c>
      <c r="D206" s="49" t="s">
        <v>715</v>
      </c>
      <c r="E206" s="17"/>
      <c r="F206" s="16" t="s">
        <v>19</v>
      </c>
      <c r="G206" s="53">
        <v>4</v>
      </c>
      <c r="H206" s="53">
        <v>25</v>
      </c>
      <c r="I206" s="51">
        <v>100</v>
      </c>
      <c r="J206" s="36" t="str">
        <f>VLOOKUP(B206,[1]竞标式谈判!$B:$J,9,FALSE)</f>
        <v>通用</v>
      </c>
      <c r="K206" s="19" t="s">
        <v>392</v>
      </c>
      <c r="L206" s="19" t="str">
        <f>VLOOKUP(B206,[1]竞标式谈判!$B:$L,11,FALSE)</f>
        <v>检修</v>
      </c>
      <c r="M206" s="38" t="s">
        <v>635</v>
      </c>
      <c r="N206" s="19" t="str">
        <f>VLOOKUP(B206,[1]竞标式谈判!$B:$N,13,FALSE)</f>
        <v>方式2</v>
      </c>
      <c r="O206" s="37"/>
    </row>
    <row r="207" s="3" customFormat="1" ht="30" customHeight="1" spans="1:15">
      <c r="A207" s="15">
        <v>205</v>
      </c>
      <c r="B207" s="52" t="s">
        <v>716</v>
      </c>
      <c r="C207" s="49" t="s">
        <v>717</v>
      </c>
      <c r="D207" s="48" t="s">
        <v>718</v>
      </c>
      <c r="E207" s="17"/>
      <c r="F207" s="16" t="s">
        <v>19</v>
      </c>
      <c r="G207" s="53">
        <v>8</v>
      </c>
      <c r="H207" s="53">
        <v>12.5</v>
      </c>
      <c r="I207" s="51">
        <v>100</v>
      </c>
      <c r="J207" s="36" t="str">
        <f>VLOOKUP(B207,[1]竞标式谈判!$B:$J,9,FALSE)</f>
        <v>通用</v>
      </c>
      <c r="K207" s="19" t="s">
        <v>392</v>
      </c>
      <c r="L207" s="19" t="str">
        <f>VLOOKUP(B207,[1]竞标式谈判!$B:$L,11,FALSE)</f>
        <v>检修</v>
      </c>
      <c r="M207" s="38" t="s">
        <v>635</v>
      </c>
      <c r="N207" s="19" t="str">
        <f>VLOOKUP(B207,[1]竞标式谈判!$B:$N,13,FALSE)</f>
        <v>方式2</v>
      </c>
      <c r="O207" s="37"/>
    </row>
    <row r="208" s="3" customFormat="1" ht="30" customHeight="1" spans="1:15">
      <c r="A208" s="15">
        <v>206</v>
      </c>
      <c r="B208" s="46" t="s">
        <v>520</v>
      </c>
      <c r="C208" s="49" t="s">
        <v>521</v>
      </c>
      <c r="D208" s="49" t="s">
        <v>522</v>
      </c>
      <c r="E208" s="17"/>
      <c r="F208" s="16" t="s">
        <v>19</v>
      </c>
      <c r="G208" s="53">
        <v>2</v>
      </c>
      <c r="H208" s="53">
        <v>25</v>
      </c>
      <c r="I208" s="51">
        <v>50</v>
      </c>
      <c r="J208" s="36" t="str">
        <f>VLOOKUP(B208,[1]一般性谈判!$B:$K,10,FALSE)</f>
        <v>通用</v>
      </c>
      <c r="K208" s="19" t="s">
        <v>392</v>
      </c>
      <c r="L208" s="19" t="str">
        <f>VLOOKUP(B208,[1]一般性谈判!$B:$M,12,FALSE)</f>
        <v>检修</v>
      </c>
      <c r="M208" s="51" t="s">
        <v>23</v>
      </c>
      <c r="N208" s="19" t="str">
        <f>VLOOKUP(B208,[1]一般性谈判!$B:$O,14,FALSE)</f>
        <v>方式2</v>
      </c>
      <c r="O208" s="37"/>
    </row>
    <row r="209" s="3" customFormat="1" ht="30" customHeight="1" spans="1:15">
      <c r="A209" s="15">
        <v>207</v>
      </c>
      <c r="B209" s="46" t="s">
        <v>523</v>
      </c>
      <c r="C209" s="49" t="s">
        <v>524</v>
      </c>
      <c r="D209" s="49" t="s">
        <v>525</v>
      </c>
      <c r="E209" s="17"/>
      <c r="F209" s="16" t="s">
        <v>19</v>
      </c>
      <c r="G209" s="53">
        <v>2</v>
      </c>
      <c r="H209" s="53">
        <v>50</v>
      </c>
      <c r="I209" s="51">
        <v>100</v>
      </c>
      <c r="J209" s="36" t="str">
        <f>VLOOKUP(B209,[1]一般性谈判!$B:$K,10,FALSE)</f>
        <v>通用</v>
      </c>
      <c r="K209" s="19" t="s">
        <v>392</v>
      </c>
      <c r="L209" s="19" t="str">
        <f>VLOOKUP(B209,[1]一般性谈判!$B:$M,12,FALSE)</f>
        <v>新造/检修</v>
      </c>
      <c r="M209" s="51" t="s">
        <v>23</v>
      </c>
      <c r="N209" s="19" t="str">
        <f>VLOOKUP(B209,[1]一般性谈判!$B:$O,14,FALSE)</f>
        <v>方式3</v>
      </c>
      <c r="O209" s="37"/>
    </row>
    <row r="210" s="3" customFormat="1" ht="30" customHeight="1" spans="1:15">
      <c r="A210" s="15">
        <v>208</v>
      </c>
      <c r="B210" s="18" t="s">
        <v>526</v>
      </c>
      <c r="C210" s="16" t="s">
        <v>527</v>
      </c>
      <c r="D210" s="16" t="s">
        <v>528</v>
      </c>
      <c r="E210" s="19"/>
      <c r="F210" s="16" t="s">
        <v>19</v>
      </c>
      <c r="G210" s="53">
        <v>8</v>
      </c>
      <c r="H210" s="53">
        <v>50</v>
      </c>
      <c r="I210" s="89">
        <v>400</v>
      </c>
      <c r="J210" s="34" t="str">
        <f>VLOOKUP(B210,[1]一般性谈判!$B:$K,10,FALSE)</f>
        <v>通用</v>
      </c>
      <c r="K210" s="19" t="s">
        <v>392</v>
      </c>
      <c r="L210" s="19" t="str">
        <f>VLOOKUP(B210,[1]一般性谈判!$B:$M,12,FALSE)</f>
        <v>检修</v>
      </c>
      <c r="M210" s="89" t="s">
        <v>23</v>
      </c>
      <c r="N210" s="19" t="str">
        <f>VLOOKUP(B210,[1]一般性谈判!$B:$O,14,FALSE)</f>
        <v>方式3</v>
      </c>
      <c r="O210" s="37"/>
    </row>
    <row r="211" s="3" customFormat="1" ht="30" customHeight="1" spans="1:15">
      <c r="A211" s="15">
        <v>209</v>
      </c>
      <c r="B211" s="18" t="s">
        <v>529</v>
      </c>
      <c r="C211" s="16" t="s">
        <v>530</v>
      </c>
      <c r="D211" s="16" t="s">
        <v>531</v>
      </c>
      <c r="E211" s="19"/>
      <c r="F211" s="16" t="s">
        <v>19</v>
      </c>
      <c r="G211" s="53">
        <v>8</v>
      </c>
      <c r="H211" s="53">
        <v>100</v>
      </c>
      <c r="I211" s="89">
        <v>800</v>
      </c>
      <c r="J211" s="34" t="str">
        <f>VLOOKUP(B211,[1]一般性谈判!$B:$K,10,FALSE)</f>
        <v>通用</v>
      </c>
      <c r="K211" s="19" t="s">
        <v>392</v>
      </c>
      <c r="L211" s="19" t="str">
        <f>VLOOKUP(B211,[1]一般性谈判!$B:$M,12,FALSE)</f>
        <v>检修</v>
      </c>
      <c r="M211" s="89" t="s">
        <v>23</v>
      </c>
      <c r="N211" s="19" t="str">
        <f>VLOOKUP(B211,[1]一般性谈判!$B:$O,14,FALSE)</f>
        <v>方式3</v>
      </c>
      <c r="O211" s="37"/>
    </row>
    <row r="212" s="3" customFormat="1" ht="30" customHeight="1" spans="1:15">
      <c r="A212" s="15">
        <v>210</v>
      </c>
      <c r="B212" s="32" t="s">
        <v>532</v>
      </c>
      <c r="C212" s="32" t="s">
        <v>533</v>
      </c>
      <c r="D212" s="32" t="s">
        <v>534</v>
      </c>
      <c r="E212" s="19"/>
      <c r="F212" s="16" t="s">
        <v>19</v>
      </c>
      <c r="G212" s="53">
        <v>8</v>
      </c>
      <c r="H212" s="53">
        <v>100</v>
      </c>
      <c r="I212" s="89">
        <v>800</v>
      </c>
      <c r="J212" s="34" t="str">
        <f>VLOOKUP(B212,[1]一般性谈判!$B:$K,10,FALSE)</f>
        <v>通用</v>
      </c>
      <c r="K212" s="19" t="s">
        <v>392</v>
      </c>
      <c r="L212" s="19" t="str">
        <f>VLOOKUP(B212,[1]一般性谈判!$B:$M,12,FALSE)</f>
        <v>新造</v>
      </c>
      <c r="M212" s="89" t="s">
        <v>29</v>
      </c>
      <c r="N212" s="19" t="str">
        <f>VLOOKUP(B212,[1]一般性谈判!$B:$O,14,FALSE)</f>
        <v>方式3</v>
      </c>
      <c r="O212" s="37"/>
    </row>
    <row r="213" s="3" customFormat="1" ht="30" customHeight="1" spans="1:15">
      <c r="A213" s="15">
        <v>211</v>
      </c>
      <c r="B213" s="18" t="s">
        <v>535</v>
      </c>
      <c r="C213" s="16" t="s">
        <v>536</v>
      </c>
      <c r="D213" s="16" t="s">
        <v>537</v>
      </c>
      <c r="E213" s="19"/>
      <c r="F213" s="16" t="s">
        <v>19</v>
      </c>
      <c r="G213" s="53">
        <v>4</v>
      </c>
      <c r="H213" s="53">
        <v>25</v>
      </c>
      <c r="I213" s="89">
        <v>100</v>
      </c>
      <c r="J213" s="34" t="str">
        <f>VLOOKUP(B213,[1]一般性谈判!$B:$K,10,FALSE)</f>
        <v>通用</v>
      </c>
      <c r="K213" s="19" t="s">
        <v>392</v>
      </c>
      <c r="L213" s="19" t="str">
        <f>VLOOKUP(B213,[1]一般性谈判!$B:$M,12,FALSE)</f>
        <v>新造/检修</v>
      </c>
      <c r="M213" s="89" t="s">
        <v>23</v>
      </c>
      <c r="N213" s="19" t="str">
        <f>VLOOKUP(B213,[1]一般性谈判!$B:$O,14,FALSE)</f>
        <v>方式2</v>
      </c>
      <c r="O213" s="37"/>
    </row>
    <row r="214" s="3" customFormat="1" ht="30" customHeight="1" spans="1:15">
      <c r="A214" s="15">
        <v>212</v>
      </c>
      <c r="B214" s="18" t="s">
        <v>538</v>
      </c>
      <c r="C214" s="16" t="s">
        <v>539</v>
      </c>
      <c r="D214" s="16" t="s">
        <v>537</v>
      </c>
      <c r="E214" s="19"/>
      <c r="F214" s="16" t="s">
        <v>19</v>
      </c>
      <c r="G214" s="53">
        <v>4</v>
      </c>
      <c r="H214" s="53">
        <v>25</v>
      </c>
      <c r="I214" s="89">
        <v>100</v>
      </c>
      <c r="J214" s="34" t="str">
        <f>VLOOKUP(B214,[1]一般性谈判!$B:$K,10,FALSE)</f>
        <v>通用</v>
      </c>
      <c r="K214" s="19" t="s">
        <v>392</v>
      </c>
      <c r="L214" s="19" t="str">
        <f>VLOOKUP(B214,[1]一般性谈判!$B:$M,12,FALSE)</f>
        <v>新造/检修</v>
      </c>
      <c r="M214" s="89" t="s">
        <v>23</v>
      </c>
      <c r="N214" s="19" t="str">
        <f>VLOOKUP(B214,[1]一般性谈判!$B:$O,14,FALSE)</f>
        <v>方式2</v>
      </c>
      <c r="O214" s="37"/>
    </row>
    <row r="215" s="3" customFormat="1" ht="30" customHeight="1" spans="1:15">
      <c r="A215" s="15">
        <v>213</v>
      </c>
      <c r="B215" s="18" t="s">
        <v>540</v>
      </c>
      <c r="C215" s="16" t="s">
        <v>541</v>
      </c>
      <c r="D215" s="16" t="s">
        <v>537</v>
      </c>
      <c r="E215" s="19"/>
      <c r="F215" s="16" t="s">
        <v>19</v>
      </c>
      <c r="G215" s="53">
        <v>8</v>
      </c>
      <c r="H215" s="53">
        <v>25</v>
      </c>
      <c r="I215" s="25">
        <v>200</v>
      </c>
      <c r="J215" s="34" t="str">
        <f>VLOOKUP(B215,[1]一般性谈判!$B:$K,10,FALSE)</f>
        <v>通用</v>
      </c>
      <c r="K215" s="19" t="s">
        <v>392</v>
      </c>
      <c r="L215" s="19" t="str">
        <f>VLOOKUP(B215,[1]一般性谈判!$B:$M,12,FALSE)</f>
        <v>新造/检修</v>
      </c>
      <c r="M215" s="89" t="s">
        <v>23</v>
      </c>
      <c r="N215" s="19" t="str">
        <f>VLOOKUP(B215,[1]一般性谈判!$B:$O,14,FALSE)</f>
        <v>方式2</v>
      </c>
      <c r="O215" s="37"/>
    </row>
    <row r="216" s="3" customFormat="1" ht="30" customHeight="1" spans="1:15">
      <c r="A216" s="15">
        <v>214</v>
      </c>
      <c r="B216" s="54" t="s">
        <v>719</v>
      </c>
      <c r="C216" s="18" t="s">
        <v>720</v>
      </c>
      <c r="D216" s="18" t="s">
        <v>721</v>
      </c>
      <c r="E216" s="19"/>
      <c r="F216" s="16" t="s">
        <v>19</v>
      </c>
      <c r="G216" s="53">
        <v>8</v>
      </c>
      <c r="H216" s="53">
        <v>100</v>
      </c>
      <c r="I216" s="25">
        <v>800</v>
      </c>
      <c r="J216" s="34" t="str">
        <f>VLOOKUP(B216,[1]竞标式谈判!$B:$J,9,FALSE)</f>
        <v>K4</v>
      </c>
      <c r="K216" s="19" t="s">
        <v>392</v>
      </c>
      <c r="L216" s="19" t="str">
        <f>VLOOKUP(B216,[1]竞标式谈判!$B:$L,11,FALSE)</f>
        <v>检修</v>
      </c>
      <c r="M216" s="34" t="s">
        <v>635</v>
      </c>
      <c r="N216" s="34" t="s">
        <v>30</v>
      </c>
      <c r="O216" s="37"/>
    </row>
    <row r="217" s="3" customFormat="1" ht="30" customHeight="1" spans="1:15">
      <c r="A217" s="15">
        <v>215</v>
      </c>
      <c r="B217" s="54" t="s">
        <v>722</v>
      </c>
      <c r="C217" s="18" t="s">
        <v>723</v>
      </c>
      <c r="D217" s="18" t="s">
        <v>724</v>
      </c>
      <c r="E217" s="19"/>
      <c r="F217" s="16" t="s">
        <v>19</v>
      </c>
      <c r="G217" s="53">
        <v>2</v>
      </c>
      <c r="H217" s="53">
        <v>50</v>
      </c>
      <c r="I217" s="25">
        <v>100</v>
      </c>
      <c r="J217" s="34" t="str">
        <f>VLOOKUP(B217,[1]竞标式谈判!$B:$J,9,FALSE)</f>
        <v>K5</v>
      </c>
      <c r="K217" s="19" t="s">
        <v>392</v>
      </c>
      <c r="L217" s="19" t="str">
        <f>VLOOKUP(B217,[1]竞标式谈判!$B:$L,11,FALSE)</f>
        <v>检修</v>
      </c>
      <c r="M217" s="34" t="s">
        <v>635</v>
      </c>
      <c r="N217" s="34" t="s">
        <v>30</v>
      </c>
      <c r="O217" s="37"/>
    </row>
    <row r="218" s="3" customFormat="1" ht="30" customHeight="1" spans="1:15">
      <c r="A218" s="15">
        <v>216</v>
      </c>
      <c r="B218" s="55" t="s">
        <v>725</v>
      </c>
      <c r="C218" s="56" t="s">
        <v>726</v>
      </c>
      <c r="D218" s="57" t="s">
        <v>727</v>
      </c>
      <c r="E218" s="58"/>
      <c r="F218" s="21" t="s">
        <v>19</v>
      </c>
      <c r="G218" s="59">
        <v>2</v>
      </c>
      <c r="H218" s="59">
        <v>50</v>
      </c>
      <c r="I218" s="90">
        <v>100</v>
      </c>
      <c r="J218" s="34" t="str">
        <f>VLOOKUP(B218,[1]竞标式谈判!$B:$J,9,FALSE)</f>
        <v>国贸出口</v>
      </c>
      <c r="K218" s="58" t="s">
        <v>392</v>
      </c>
      <c r="L218" s="19" t="str">
        <f>VLOOKUP(B218,[1]竞标式谈判!$B:$L,11,FALSE)</f>
        <v>国贸出口</v>
      </c>
      <c r="M218" s="91" t="s">
        <v>631</v>
      </c>
      <c r="N218" s="34" t="s">
        <v>30</v>
      </c>
      <c r="O218" s="92"/>
    </row>
    <row r="219" s="4" customFormat="1" ht="30" customHeight="1" spans="1:15">
      <c r="A219" s="15">
        <v>217</v>
      </c>
      <c r="B219" s="54" t="s">
        <v>728</v>
      </c>
      <c r="C219" s="20" t="s">
        <v>729</v>
      </c>
      <c r="D219" s="20" t="s">
        <v>730</v>
      </c>
      <c r="E219" s="19"/>
      <c r="F219" s="16" t="s">
        <v>19</v>
      </c>
      <c r="G219" s="53">
        <v>8</v>
      </c>
      <c r="H219" s="53">
        <v>100</v>
      </c>
      <c r="I219" s="25">
        <v>800</v>
      </c>
      <c r="J219" s="34" t="str">
        <f>VLOOKUP(B219,[1]竞标式谈判!$B:$J,9,FALSE)</f>
        <v>国贸出口</v>
      </c>
      <c r="K219" s="19" t="s">
        <v>392</v>
      </c>
      <c r="L219" s="19" t="str">
        <f>VLOOKUP(B219,[1]竞标式谈判!$B:$L,11,FALSE)</f>
        <v>国贸出口</v>
      </c>
      <c r="M219" s="34" t="s">
        <v>631</v>
      </c>
      <c r="N219" s="34" t="s">
        <v>30</v>
      </c>
      <c r="O219" s="37"/>
    </row>
    <row r="220" s="4" customFormat="1" ht="30" customHeight="1" spans="1:15">
      <c r="A220" s="15">
        <v>218</v>
      </c>
      <c r="B220" s="60" t="s">
        <v>731</v>
      </c>
      <c r="C220" s="20" t="s">
        <v>729</v>
      </c>
      <c r="D220" s="20" t="s">
        <v>732</v>
      </c>
      <c r="E220" s="19"/>
      <c r="F220" s="16" t="s">
        <v>19</v>
      </c>
      <c r="G220" s="53">
        <v>8</v>
      </c>
      <c r="H220" s="53">
        <v>100</v>
      </c>
      <c r="I220" s="89">
        <v>800</v>
      </c>
      <c r="J220" s="34" t="str">
        <f>VLOOKUP(B220,[1]竞标式谈判!$B:$J,9,FALSE)</f>
        <v>国贸出口</v>
      </c>
      <c r="K220" s="19" t="s">
        <v>392</v>
      </c>
      <c r="L220" s="19" t="str">
        <f>VLOOKUP(B220,[1]竞标式谈判!$B:$L,11,FALSE)</f>
        <v>国贸出口</v>
      </c>
      <c r="M220" s="34" t="s">
        <v>631</v>
      </c>
      <c r="N220" s="34" t="s">
        <v>30</v>
      </c>
      <c r="O220" s="37"/>
    </row>
    <row r="221" s="4" customFormat="1" ht="30" customHeight="1" spans="1:15">
      <c r="A221" s="15">
        <v>219</v>
      </c>
      <c r="B221" s="61" t="s">
        <v>733</v>
      </c>
      <c r="C221" s="32" t="s">
        <v>734</v>
      </c>
      <c r="D221" s="20" t="s">
        <v>735</v>
      </c>
      <c r="E221" s="19"/>
      <c r="F221" s="16" t="s">
        <v>19</v>
      </c>
      <c r="G221" s="53">
        <v>4</v>
      </c>
      <c r="H221" s="53">
        <v>25</v>
      </c>
      <c r="I221" s="89">
        <v>100</v>
      </c>
      <c r="J221" s="34" t="str">
        <f>VLOOKUP(B221,[1]竞标式谈判!$B:$J,9,FALSE)</f>
        <v>国贸出口</v>
      </c>
      <c r="K221" s="19" t="s">
        <v>392</v>
      </c>
      <c r="L221" s="19" t="str">
        <f>VLOOKUP(B221,[1]竞标式谈判!$B:$L,11,FALSE)</f>
        <v>国贸出口</v>
      </c>
      <c r="M221" s="34" t="s">
        <v>631</v>
      </c>
      <c r="N221" s="34" t="s">
        <v>30</v>
      </c>
      <c r="O221" s="37"/>
    </row>
    <row r="222" s="4" customFormat="1" ht="30" customHeight="1" spans="1:15">
      <c r="A222" s="15">
        <v>220</v>
      </c>
      <c r="B222" s="61" t="s">
        <v>736</v>
      </c>
      <c r="C222" s="32" t="s">
        <v>734</v>
      </c>
      <c r="D222" s="20" t="s">
        <v>737</v>
      </c>
      <c r="E222" s="19"/>
      <c r="F222" s="16" t="s">
        <v>19</v>
      </c>
      <c r="G222" s="53">
        <v>4</v>
      </c>
      <c r="H222" s="53">
        <v>25</v>
      </c>
      <c r="I222" s="89">
        <v>100</v>
      </c>
      <c r="J222" s="34" t="str">
        <f>VLOOKUP(B222,[1]竞标式谈判!$B:$J,9,FALSE)</f>
        <v>国贸出口</v>
      </c>
      <c r="K222" s="19" t="s">
        <v>392</v>
      </c>
      <c r="L222" s="19" t="str">
        <f>VLOOKUP(B222,[1]竞标式谈判!$B:$L,11,FALSE)</f>
        <v>国贸出口</v>
      </c>
      <c r="M222" s="34" t="s">
        <v>631</v>
      </c>
      <c r="N222" s="34" t="s">
        <v>30</v>
      </c>
      <c r="O222" s="37"/>
    </row>
    <row r="223" s="3" customFormat="1" ht="30" customHeight="1" spans="1:15">
      <c r="A223" s="15">
        <v>221</v>
      </c>
      <c r="B223" s="62" t="s">
        <v>542</v>
      </c>
      <c r="C223" s="62" t="s">
        <v>543</v>
      </c>
      <c r="D223" s="63" t="s">
        <v>544</v>
      </c>
      <c r="E223" s="64"/>
      <c r="F223" s="65" t="s">
        <v>19</v>
      </c>
      <c r="G223" s="66">
        <v>8</v>
      </c>
      <c r="H223" s="66">
        <v>25</v>
      </c>
      <c r="I223" s="93">
        <v>200</v>
      </c>
      <c r="J223" s="72" t="str">
        <f>VLOOKUP(B223,[1]一般性谈判!$B:$K,10,FALSE)</f>
        <v>通用</v>
      </c>
      <c r="K223" s="64" t="s">
        <v>392</v>
      </c>
      <c r="L223" s="64" t="str">
        <f>VLOOKUP(B223,[1]一般性谈判!$B:$M,12,FALSE)</f>
        <v>新造/检修</v>
      </c>
      <c r="M223" s="94" t="s">
        <v>23</v>
      </c>
      <c r="N223" s="19" t="str">
        <f>VLOOKUP(B223,[1]一般性谈判!$B:$O,14,FALSE)</f>
        <v>方式2</v>
      </c>
      <c r="O223" s="95"/>
    </row>
    <row r="224" s="3" customFormat="1" ht="30" customHeight="1" spans="1:15">
      <c r="A224" s="15">
        <v>222</v>
      </c>
      <c r="B224" s="16" t="s">
        <v>545</v>
      </c>
      <c r="C224" s="16" t="s">
        <v>546</v>
      </c>
      <c r="D224" s="18" t="s">
        <v>547</v>
      </c>
      <c r="E224" s="19"/>
      <c r="F224" s="16" t="s">
        <v>19</v>
      </c>
      <c r="G224" s="53">
        <v>8</v>
      </c>
      <c r="H224" s="53">
        <v>100</v>
      </c>
      <c r="I224" s="25">
        <v>800</v>
      </c>
      <c r="J224" s="34" t="str">
        <f>VLOOKUP(B224,[1]一般性谈判!$B:$K,10,FALSE)</f>
        <v>KM70</v>
      </c>
      <c r="K224" s="19" t="s">
        <v>392</v>
      </c>
      <c r="L224" s="19" t="str">
        <f>VLOOKUP(B224,[1]一般性谈判!$B:$M,12,FALSE)</f>
        <v>新造/检修</v>
      </c>
      <c r="M224" s="89" t="s">
        <v>23</v>
      </c>
      <c r="N224" s="34" t="s">
        <v>30</v>
      </c>
      <c r="O224" s="37"/>
    </row>
    <row r="225" s="3" customFormat="1" ht="30" customHeight="1" spans="1:15">
      <c r="A225" s="15">
        <v>223</v>
      </c>
      <c r="B225" s="16" t="s">
        <v>548</v>
      </c>
      <c r="C225" s="16" t="s">
        <v>549</v>
      </c>
      <c r="D225" s="67" t="s">
        <v>550</v>
      </c>
      <c r="E225" s="19"/>
      <c r="F225" s="16" t="s">
        <v>19</v>
      </c>
      <c r="G225" s="53">
        <v>2</v>
      </c>
      <c r="H225" s="53">
        <v>50</v>
      </c>
      <c r="I225" s="25">
        <v>100</v>
      </c>
      <c r="J225" s="34" t="str">
        <f>VLOOKUP(B225,[1]一般性谈判!$B:$K,10,FALSE)</f>
        <v>K13/作业车</v>
      </c>
      <c r="K225" s="19" t="s">
        <v>392</v>
      </c>
      <c r="L225" s="19" t="str">
        <f>VLOOKUP(B225,[1]一般性谈判!$B:$M,12,FALSE)</f>
        <v>新造/检修</v>
      </c>
      <c r="M225" s="89" t="s">
        <v>23</v>
      </c>
      <c r="N225" s="19" t="str">
        <f>VLOOKUP(B225,[1]一般性谈判!$B:$O,14,FALSE)</f>
        <v>方式2</v>
      </c>
      <c r="O225" s="37"/>
    </row>
    <row r="226" s="3" customFormat="1" ht="30" customHeight="1" spans="1:15">
      <c r="A226" s="15">
        <v>224</v>
      </c>
      <c r="B226" s="18" t="s">
        <v>551</v>
      </c>
      <c r="C226" s="16" t="s">
        <v>552</v>
      </c>
      <c r="D226" s="68" t="s">
        <v>553</v>
      </c>
      <c r="E226" s="19"/>
      <c r="F226" s="16" t="s">
        <v>19</v>
      </c>
      <c r="G226" s="53">
        <v>2</v>
      </c>
      <c r="H226" s="53">
        <v>50</v>
      </c>
      <c r="I226" s="25">
        <v>100</v>
      </c>
      <c r="J226" s="34" t="str">
        <f>VLOOKUP(B226,[1]一般性谈判!$B:$K,10,FALSE)</f>
        <v>作业车</v>
      </c>
      <c r="K226" s="19" t="s">
        <v>392</v>
      </c>
      <c r="L226" s="19" t="str">
        <f>VLOOKUP(B226,[1]一般性谈判!$B:$M,12,FALSE)</f>
        <v>新造</v>
      </c>
      <c r="M226" s="89" t="s">
        <v>23</v>
      </c>
      <c r="N226" s="34" t="s">
        <v>30</v>
      </c>
      <c r="O226" s="37"/>
    </row>
    <row r="227" s="3" customFormat="1" ht="30" customHeight="1" spans="1:15">
      <c r="A227" s="15">
        <v>225</v>
      </c>
      <c r="B227" s="18" t="s">
        <v>554</v>
      </c>
      <c r="C227" s="16" t="s">
        <v>552</v>
      </c>
      <c r="D227" s="16" t="s">
        <v>555</v>
      </c>
      <c r="E227" s="19"/>
      <c r="F227" s="16" t="s">
        <v>19</v>
      </c>
      <c r="G227" s="53">
        <v>8</v>
      </c>
      <c r="H227" s="53">
        <v>100</v>
      </c>
      <c r="I227" s="25">
        <v>800</v>
      </c>
      <c r="J227" s="34" t="str">
        <f>VLOOKUP(B227,[1]一般性谈判!$B:$K,10,FALSE)</f>
        <v>作业车</v>
      </c>
      <c r="K227" s="19" t="s">
        <v>392</v>
      </c>
      <c r="L227" s="19" t="str">
        <f>VLOOKUP(B227,[1]一般性谈判!$B:$M,12,FALSE)</f>
        <v>新造</v>
      </c>
      <c r="M227" s="89" t="s">
        <v>23</v>
      </c>
      <c r="N227" s="34" t="s">
        <v>30</v>
      </c>
      <c r="O227" s="37"/>
    </row>
    <row r="228" s="3" customFormat="1" ht="30" customHeight="1" spans="1:15">
      <c r="A228" s="15">
        <v>226</v>
      </c>
      <c r="B228" s="18" t="s">
        <v>556</v>
      </c>
      <c r="C228" s="16" t="s">
        <v>557</v>
      </c>
      <c r="D228" s="16" t="s">
        <v>558</v>
      </c>
      <c r="E228" s="19"/>
      <c r="F228" s="16" t="s">
        <v>19</v>
      </c>
      <c r="G228" s="69">
        <f>VLOOKUP(B228,[1]一般性谈判!$B:$F,5,FALSE)</f>
        <v>4</v>
      </c>
      <c r="H228" s="19">
        <f>VLOOKUP(B228,[1]一般性谈判!$B:$G,6,FALSE)</f>
        <v>10</v>
      </c>
      <c r="I228" s="34">
        <f t="shared" ref="I223:I233" si="2">H228*G228</f>
        <v>40</v>
      </c>
      <c r="J228" s="34" t="str">
        <f>VLOOKUP(B228,[1]一般性谈判!$B:$K,10,FALSE)</f>
        <v>作业车</v>
      </c>
      <c r="K228" s="19" t="s">
        <v>392</v>
      </c>
      <c r="L228" s="19" t="str">
        <f>VLOOKUP(B228,[1]一般性谈判!$B:$M,12,FALSE)</f>
        <v>新造</v>
      </c>
      <c r="M228" s="89" t="s">
        <v>23</v>
      </c>
      <c r="N228" s="34" t="s">
        <v>30</v>
      </c>
      <c r="O228" s="37"/>
    </row>
    <row r="229" s="3" customFormat="1" ht="30" customHeight="1" spans="1:15">
      <c r="A229" s="15">
        <v>227</v>
      </c>
      <c r="B229" s="16" t="s">
        <v>559</v>
      </c>
      <c r="C229" s="16" t="s">
        <v>560</v>
      </c>
      <c r="D229" s="16" t="s">
        <v>561</v>
      </c>
      <c r="E229" s="19"/>
      <c r="F229" s="16" t="s">
        <v>19</v>
      </c>
      <c r="G229" s="69">
        <f>VLOOKUP(B229,[1]一般性谈判!$B:$F,5,FALSE)</f>
        <v>2</v>
      </c>
      <c r="H229" s="19">
        <f>VLOOKUP(B229,[1]一般性谈判!$B:$G,6,FALSE)</f>
        <v>5</v>
      </c>
      <c r="I229" s="34">
        <f t="shared" si="2"/>
        <v>10</v>
      </c>
      <c r="J229" s="34" t="str">
        <f>VLOOKUP(B229,[1]一般性谈判!$B:$K,10,FALSE)</f>
        <v>作业车</v>
      </c>
      <c r="K229" s="19" t="s">
        <v>392</v>
      </c>
      <c r="L229" s="19" t="str">
        <f>VLOOKUP(B229,[1]一般性谈判!$B:$M,12,FALSE)</f>
        <v>新造</v>
      </c>
      <c r="M229" s="89" t="s">
        <v>23</v>
      </c>
      <c r="N229" s="34" t="s">
        <v>30</v>
      </c>
      <c r="O229" s="37"/>
    </row>
    <row r="230" s="3" customFormat="1" ht="30" customHeight="1" spans="1:15">
      <c r="A230" s="15">
        <v>228</v>
      </c>
      <c r="B230" s="18" t="s">
        <v>562</v>
      </c>
      <c r="C230" s="16" t="s">
        <v>563</v>
      </c>
      <c r="D230" s="16" t="s">
        <v>564</v>
      </c>
      <c r="E230" s="19"/>
      <c r="F230" s="16" t="s">
        <v>19</v>
      </c>
      <c r="G230" s="69">
        <v>2</v>
      </c>
      <c r="H230" s="19">
        <v>3</v>
      </c>
      <c r="I230" s="34">
        <f t="shared" si="2"/>
        <v>6</v>
      </c>
      <c r="J230" s="34" t="s">
        <v>565</v>
      </c>
      <c r="K230" s="19" t="s">
        <v>392</v>
      </c>
      <c r="L230" s="19" t="s">
        <v>566</v>
      </c>
      <c r="M230" s="89" t="s">
        <v>23</v>
      </c>
      <c r="N230" s="34" t="s">
        <v>30</v>
      </c>
      <c r="O230" s="37"/>
    </row>
    <row r="231" s="3" customFormat="1" ht="30" customHeight="1" spans="1:15">
      <c r="A231" s="15">
        <v>229</v>
      </c>
      <c r="B231" s="18" t="s">
        <v>567</v>
      </c>
      <c r="C231" s="16" t="s">
        <v>563</v>
      </c>
      <c r="D231" s="16" t="s">
        <v>568</v>
      </c>
      <c r="E231" s="19"/>
      <c r="F231" s="16" t="s">
        <v>19</v>
      </c>
      <c r="G231" s="69">
        <f>VLOOKUP(B231,[1]一般性谈判!$B:$F,5,FALSE)</f>
        <v>4</v>
      </c>
      <c r="H231" s="19">
        <f>VLOOKUP(B231,[1]一般性谈判!$B:$G,6,FALSE)</f>
        <v>5</v>
      </c>
      <c r="I231" s="34">
        <f t="shared" si="2"/>
        <v>20</v>
      </c>
      <c r="J231" s="34" t="str">
        <f>VLOOKUP(B231,[1]一般性谈判!$B:$K,10,FALSE)</f>
        <v>作业车</v>
      </c>
      <c r="K231" s="19" t="s">
        <v>392</v>
      </c>
      <c r="L231" s="19" t="str">
        <f>VLOOKUP(B231,[1]一般性谈判!$B:$M,12,FALSE)</f>
        <v>新造</v>
      </c>
      <c r="M231" s="89" t="s">
        <v>23</v>
      </c>
      <c r="N231" s="34" t="s">
        <v>30</v>
      </c>
      <c r="O231" s="37"/>
    </row>
    <row r="232" s="3" customFormat="1" ht="30" customHeight="1" spans="1:15">
      <c r="A232" s="15">
        <v>230</v>
      </c>
      <c r="B232" s="18" t="s">
        <v>569</v>
      </c>
      <c r="C232" s="16" t="s">
        <v>570</v>
      </c>
      <c r="D232" s="16" t="s">
        <v>571</v>
      </c>
      <c r="E232" s="19"/>
      <c r="F232" s="16" t="s">
        <v>19</v>
      </c>
      <c r="G232" s="69">
        <f>VLOOKUP(B232,[1]一般性谈判!$B:$F,5,FALSE)</f>
        <v>2</v>
      </c>
      <c r="H232" s="19">
        <f>VLOOKUP(B232,[1]一般性谈判!$B:$G,6,FALSE)</f>
        <v>5</v>
      </c>
      <c r="I232" s="34">
        <f t="shared" si="2"/>
        <v>10</v>
      </c>
      <c r="J232" s="34" t="str">
        <f>VLOOKUP(B232,[1]一般性谈判!$B:$K,10,FALSE)</f>
        <v>作业车</v>
      </c>
      <c r="K232" s="19" t="s">
        <v>392</v>
      </c>
      <c r="L232" s="19" t="str">
        <f>VLOOKUP(B232,[1]一般性谈判!$B:$M,12,FALSE)</f>
        <v>新造</v>
      </c>
      <c r="M232" s="89" t="s">
        <v>23</v>
      </c>
      <c r="N232" s="34" t="s">
        <v>30</v>
      </c>
      <c r="O232" s="37"/>
    </row>
    <row r="233" s="3" customFormat="1" ht="30" customHeight="1" spans="1:15">
      <c r="A233" s="15">
        <v>231</v>
      </c>
      <c r="B233" s="56" t="s">
        <v>572</v>
      </c>
      <c r="C233" s="56" t="s">
        <v>573</v>
      </c>
      <c r="D233" s="56" t="s">
        <v>574</v>
      </c>
      <c r="E233" s="58"/>
      <c r="F233" s="21" t="s">
        <v>19</v>
      </c>
      <c r="G233" s="70">
        <f>VLOOKUP(B233,[1]一般性谈判!$B:$F,5,FALSE)</f>
        <v>4</v>
      </c>
      <c r="H233" s="58">
        <f>VLOOKUP(B233,[1]一般性谈判!$B:$G,6,FALSE)</f>
        <v>100</v>
      </c>
      <c r="I233" s="91">
        <f t="shared" si="2"/>
        <v>400</v>
      </c>
      <c r="J233" s="91" t="s">
        <v>575</v>
      </c>
      <c r="K233" s="58" t="s">
        <v>392</v>
      </c>
      <c r="L233" s="58" t="str">
        <f>VLOOKUP(B233,[1]一般性谈判!$B:$M,12,FALSE)</f>
        <v>新造</v>
      </c>
      <c r="M233" s="96" t="s">
        <v>23</v>
      </c>
      <c r="N233" s="34" t="s">
        <v>30</v>
      </c>
      <c r="O233" s="92"/>
    </row>
    <row r="234" s="4" customFormat="1" ht="30" customHeight="1" spans="1:15">
      <c r="A234" s="15">
        <v>232</v>
      </c>
      <c r="B234" s="54" t="s">
        <v>738</v>
      </c>
      <c r="C234" s="20" t="s">
        <v>739</v>
      </c>
      <c r="D234" s="23" t="s">
        <v>740</v>
      </c>
      <c r="E234" s="19"/>
      <c r="F234" s="16" t="s">
        <v>19</v>
      </c>
      <c r="G234" s="53">
        <v>8</v>
      </c>
      <c r="H234" s="53">
        <v>25</v>
      </c>
      <c r="I234" s="25">
        <v>200</v>
      </c>
      <c r="J234" s="34" t="str">
        <f>VLOOKUP(B234,[1]竞标式谈判!$B:$J,9,FALSE)</f>
        <v>国贸出口</v>
      </c>
      <c r="K234" s="19" t="s">
        <v>392</v>
      </c>
      <c r="L234" s="19" t="str">
        <f>VLOOKUP(B234,[1]竞标式谈判!$B:$L,11,FALSE)</f>
        <v>国贸出口</v>
      </c>
      <c r="M234" s="20" t="s">
        <v>635</v>
      </c>
      <c r="N234" s="34" t="s">
        <v>30</v>
      </c>
      <c r="O234" s="37"/>
    </row>
    <row r="235" s="4" customFormat="1" ht="30" customHeight="1" spans="1:15">
      <c r="A235" s="15">
        <v>233</v>
      </c>
      <c r="B235" s="71" t="s">
        <v>741</v>
      </c>
      <c r="C235" s="20" t="s">
        <v>739</v>
      </c>
      <c r="D235" s="23" t="s">
        <v>732</v>
      </c>
      <c r="E235" s="19"/>
      <c r="F235" s="16" t="s">
        <v>19</v>
      </c>
      <c r="G235" s="53">
        <v>8</v>
      </c>
      <c r="H235" s="53">
        <v>100</v>
      </c>
      <c r="I235" s="25">
        <v>800</v>
      </c>
      <c r="J235" s="34" t="str">
        <f>VLOOKUP(B235,[1]竞标式谈判!$B:$J,9,FALSE)</f>
        <v>国贸出口</v>
      </c>
      <c r="K235" s="19" t="s">
        <v>392</v>
      </c>
      <c r="L235" s="19" t="str">
        <f>VLOOKUP(B235,[1]竞标式谈判!$B:$L,11,FALSE)</f>
        <v>国贸出口</v>
      </c>
      <c r="M235" s="20" t="s">
        <v>635</v>
      </c>
      <c r="N235" s="34" t="s">
        <v>30</v>
      </c>
      <c r="O235" s="37"/>
    </row>
    <row r="236" s="4" customFormat="1" ht="30" customHeight="1" spans="1:15">
      <c r="A236" s="15">
        <v>234</v>
      </c>
      <c r="B236" s="71" t="s">
        <v>742</v>
      </c>
      <c r="C236" s="20" t="s">
        <v>734</v>
      </c>
      <c r="D236" s="23" t="s">
        <v>743</v>
      </c>
      <c r="E236" s="19"/>
      <c r="F236" s="16" t="s">
        <v>19</v>
      </c>
      <c r="G236" s="53">
        <v>2</v>
      </c>
      <c r="H236" s="53">
        <v>50</v>
      </c>
      <c r="I236" s="25">
        <v>100</v>
      </c>
      <c r="J236" s="34" t="str">
        <f>VLOOKUP(B236,[1]竞标式谈判!$B:$J,9,FALSE)</f>
        <v>国贸出口</v>
      </c>
      <c r="K236" s="19" t="s">
        <v>392</v>
      </c>
      <c r="L236" s="19" t="str">
        <f>VLOOKUP(B236,[1]竞标式谈判!$B:$L,11,FALSE)</f>
        <v>国贸出口</v>
      </c>
      <c r="M236" s="20" t="s">
        <v>631</v>
      </c>
      <c r="N236" s="34" t="s">
        <v>30</v>
      </c>
      <c r="O236" s="37"/>
    </row>
    <row r="237" s="4" customFormat="1" ht="30" customHeight="1" spans="1:15">
      <c r="A237" s="15">
        <v>235</v>
      </c>
      <c r="B237" s="71" t="s">
        <v>744</v>
      </c>
      <c r="C237" s="20" t="s">
        <v>734</v>
      </c>
      <c r="D237" s="23" t="s">
        <v>745</v>
      </c>
      <c r="E237" s="19"/>
      <c r="F237" s="16" t="s">
        <v>19</v>
      </c>
      <c r="G237" s="53">
        <v>2</v>
      </c>
      <c r="H237" s="53">
        <v>50</v>
      </c>
      <c r="I237" s="25">
        <v>100</v>
      </c>
      <c r="J237" s="34" t="str">
        <f>VLOOKUP(B237,[1]竞标式谈判!$B:$J,9,FALSE)</f>
        <v>国贸出口</v>
      </c>
      <c r="K237" s="19" t="s">
        <v>392</v>
      </c>
      <c r="L237" s="19" t="str">
        <f>VLOOKUP(B237,[1]竞标式谈判!$B:$L,11,FALSE)</f>
        <v>国贸出口</v>
      </c>
      <c r="M237" s="20" t="s">
        <v>631</v>
      </c>
      <c r="N237" s="34" t="s">
        <v>30</v>
      </c>
      <c r="O237" s="37"/>
    </row>
    <row r="238" s="4" customFormat="1" ht="30" customHeight="1" spans="1:15">
      <c r="A238" s="15">
        <v>236</v>
      </c>
      <c r="B238" s="71" t="s">
        <v>746</v>
      </c>
      <c r="C238" s="20" t="s">
        <v>729</v>
      </c>
      <c r="D238" s="23" t="s">
        <v>747</v>
      </c>
      <c r="E238" s="19"/>
      <c r="F238" s="16" t="s">
        <v>19</v>
      </c>
      <c r="G238" s="53">
        <v>8</v>
      </c>
      <c r="H238" s="53">
        <v>100</v>
      </c>
      <c r="I238" s="25">
        <v>800</v>
      </c>
      <c r="J238" s="34" t="str">
        <f>VLOOKUP(B238,[1]竞标式谈判!$B:$J,9,FALSE)</f>
        <v>国贸出口</v>
      </c>
      <c r="K238" s="19" t="s">
        <v>392</v>
      </c>
      <c r="L238" s="19" t="str">
        <f>VLOOKUP(B238,[1]竞标式谈判!$B:$L,11,FALSE)</f>
        <v>国贸出口</v>
      </c>
      <c r="M238" s="20" t="s">
        <v>631</v>
      </c>
      <c r="N238" s="34" t="s">
        <v>30</v>
      </c>
      <c r="O238" s="37"/>
    </row>
    <row r="239" s="3" customFormat="1" ht="30" customHeight="1" spans="1:15">
      <c r="A239" s="15">
        <v>237</v>
      </c>
      <c r="B239" s="63" t="s">
        <v>576</v>
      </c>
      <c r="C239" s="72" t="s">
        <v>577</v>
      </c>
      <c r="D239" s="63" t="s">
        <v>578</v>
      </c>
      <c r="E239" s="64"/>
      <c r="F239" s="65" t="s">
        <v>19</v>
      </c>
      <c r="G239" s="73">
        <f>VLOOKUP(B239,[1]一般性谈判!$B:$F,5,FALSE)</f>
        <v>4</v>
      </c>
      <c r="H239" s="64">
        <f>VLOOKUP(B239,[1]一般性谈判!$B:$G,6,FALSE)</f>
        <v>100</v>
      </c>
      <c r="I239" s="72">
        <f>H239*G239</f>
        <v>400</v>
      </c>
      <c r="J239" s="72" t="s">
        <v>579</v>
      </c>
      <c r="K239" s="64" t="s">
        <v>392</v>
      </c>
      <c r="L239" s="64" t="str">
        <f>VLOOKUP(B239,[1]一般性谈判!$B:$M,12,FALSE)</f>
        <v>新造</v>
      </c>
      <c r="M239" s="97" t="s">
        <v>23</v>
      </c>
      <c r="N239" s="34" t="s">
        <v>30</v>
      </c>
      <c r="O239" s="95"/>
    </row>
    <row r="240" s="3" customFormat="1" ht="30" customHeight="1" spans="1:15">
      <c r="A240" s="15">
        <v>238</v>
      </c>
      <c r="B240" s="74" t="s">
        <v>580</v>
      </c>
      <c r="C240" s="75" t="s">
        <v>454</v>
      </c>
      <c r="D240" s="74" t="s">
        <v>581</v>
      </c>
      <c r="E240" s="76"/>
      <c r="F240" s="21" t="s">
        <v>19</v>
      </c>
      <c r="G240" s="77">
        <f>VLOOKUP(B240,[1]一般性谈判!$B:$F,5,FALSE)</f>
        <v>4</v>
      </c>
      <c r="H240" s="58">
        <f>VLOOKUP(B240,[1]一般性谈判!$B:$G,6,FALSE)</f>
        <v>1</v>
      </c>
      <c r="I240" s="91">
        <f>H240*G240</f>
        <v>4</v>
      </c>
      <c r="J240" s="98" t="s">
        <v>582</v>
      </c>
      <c r="K240" s="58" t="s">
        <v>392</v>
      </c>
      <c r="L240" s="58" t="str">
        <f>VLOOKUP(B240,[1]一般性谈判!$B:$M,12,FALSE)</f>
        <v>新造</v>
      </c>
      <c r="M240" s="99" t="s">
        <v>23</v>
      </c>
      <c r="N240" s="98" t="s">
        <v>30</v>
      </c>
      <c r="O240" s="92"/>
    </row>
    <row r="241" s="5" customFormat="1" ht="22.5" spans="1:15">
      <c r="A241" s="78">
        <v>239</v>
      </c>
      <c r="B241" s="79" t="s">
        <v>748</v>
      </c>
      <c r="C241" s="80" t="s">
        <v>749</v>
      </c>
      <c r="D241" s="81"/>
      <c r="E241" s="81" t="s">
        <v>750</v>
      </c>
      <c r="F241" s="82" t="s">
        <v>751</v>
      </c>
      <c r="G241" s="83" t="s">
        <v>586</v>
      </c>
      <c r="H241" s="83" t="s">
        <v>752</v>
      </c>
      <c r="I241" s="100">
        <f t="shared" ref="I241:I246" si="3">G241*H241</f>
        <v>4000</v>
      </c>
      <c r="J241" s="83" t="s">
        <v>753</v>
      </c>
      <c r="K241" s="83" t="s">
        <v>589</v>
      </c>
      <c r="L241" s="83" t="s">
        <v>590</v>
      </c>
      <c r="M241" s="101" t="s">
        <v>631</v>
      </c>
      <c r="N241" s="83" t="s">
        <v>30</v>
      </c>
      <c r="O241" s="83"/>
    </row>
    <row r="242" s="5" customFormat="1" ht="22.5" spans="1:15">
      <c r="A242" s="78">
        <v>240</v>
      </c>
      <c r="B242" s="79" t="s">
        <v>754</v>
      </c>
      <c r="C242" s="80" t="s">
        <v>755</v>
      </c>
      <c r="D242" s="81"/>
      <c r="E242" s="81" t="s">
        <v>756</v>
      </c>
      <c r="F242" s="82" t="s">
        <v>751</v>
      </c>
      <c r="G242" s="83" t="s">
        <v>586</v>
      </c>
      <c r="H242" s="83" t="s">
        <v>757</v>
      </c>
      <c r="I242" s="100">
        <f t="shared" si="3"/>
        <v>12000</v>
      </c>
      <c r="J242" s="83" t="s">
        <v>758</v>
      </c>
      <c r="K242" s="83" t="s">
        <v>589</v>
      </c>
      <c r="L242" s="83" t="s">
        <v>590</v>
      </c>
      <c r="M242" s="101" t="s">
        <v>631</v>
      </c>
      <c r="N242" s="83" t="s">
        <v>30</v>
      </c>
      <c r="O242" s="83"/>
    </row>
    <row r="243" s="5" customFormat="1" ht="22.5" spans="1:15">
      <c r="A243" s="78">
        <v>241</v>
      </c>
      <c r="B243" s="79" t="s">
        <v>759</v>
      </c>
      <c r="C243" s="80" t="s">
        <v>760</v>
      </c>
      <c r="D243" s="81"/>
      <c r="E243" s="81" t="s">
        <v>750</v>
      </c>
      <c r="F243" s="82" t="s">
        <v>751</v>
      </c>
      <c r="G243" s="83" t="s">
        <v>586</v>
      </c>
      <c r="H243" s="83" t="s">
        <v>761</v>
      </c>
      <c r="I243" s="100">
        <f t="shared" si="3"/>
        <v>8000</v>
      </c>
      <c r="J243" s="83" t="s">
        <v>753</v>
      </c>
      <c r="K243" s="83" t="s">
        <v>589</v>
      </c>
      <c r="L243" s="83" t="s">
        <v>590</v>
      </c>
      <c r="M243" s="101" t="s">
        <v>631</v>
      </c>
      <c r="N243" s="83" t="s">
        <v>30</v>
      </c>
      <c r="O243" s="83"/>
    </row>
    <row r="244" s="5" customFormat="1" ht="22.5" spans="1:15">
      <c r="A244" s="78">
        <v>242</v>
      </c>
      <c r="B244" s="79" t="s">
        <v>762</v>
      </c>
      <c r="C244" s="80" t="s">
        <v>763</v>
      </c>
      <c r="D244" s="81"/>
      <c r="E244" s="81" t="s">
        <v>756</v>
      </c>
      <c r="F244" s="82" t="s">
        <v>751</v>
      </c>
      <c r="G244" s="83" t="s">
        <v>586</v>
      </c>
      <c r="H244" s="83" t="s">
        <v>752</v>
      </c>
      <c r="I244" s="100">
        <f t="shared" si="3"/>
        <v>4000</v>
      </c>
      <c r="J244" s="83" t="s">
        <v>758</v>
      </c>
      <c r="K244" s="83" t="s">
        <v>589</v>
      </c>
      <c r="L244" s="83" t="s">
        <v>590</v>
      </c>
      <c r="M244" s="101" t="s">
        <v>631</v>
      </c>
      <c r="N244" s="83" t="s">
        <v>30</v>
      </c>
      <c r="O244" s="83"/>
    </row>
    <row r="245" s="5" customFormat="1" spans="1:15">
      <c r="A245" s="78">
        <v>243</v>
      </c>
      <c r="B245" s="79" t="s">
        <v>764</v>
      </c>
      <c r="C245" s="84" t="s">
        <v>765</v>
      </c>
      <c r="D245" s="81"/>
      <c r="E245" s="81" t="s">
        <v>756</v>
      </c>
      <c r="F245" s="82" t="s">
        <v>751</v>
      </c>
      <c r="G245" s="83" t="s">
        <v>586</v>
      </c>
      <c r="H245" s="83" t="s">
        <v>761</v>
      </c>
      <c r="I245" s="100">
        <f t="shared" si="3"/>
        <v>8000</v>
      </c>
      <c r="J245" s="83" t="s">
        <v>758</v>
      </c>
      <c r="K245" s="83" t="s">
        <v>589</v>
      </c>
      <c r="L245" s="83" t="s">
        <v>590</v>
      </c>
      <c r="M245" s="101" t="s">
        <v>631</v>
      </c>
      <c r="N245" s="83" t="s">
        <v>24</v>
      </c>
      <c r="O245" s="83"/>
    </row>
    <row r="246" s="5" customFormat="1" ht="22.5" spans="1:15">
      <c r="A246" s="78">
        <v>244</v>
      </c>
      <c r="B246" s="79" t="s">
        <v>766</v>
      </c>
      <c r="C246" s="84" t="s">
        <v>767</v>
      </c>
      <c r="D246" s="81"/>
      <c r="E246" s="81" t="s">
        <v>750</v>
      </c>
      <c r="F246" s="82" t="s">
        <v>751</v>
      </c>
      <c r="G246" s="83" t="s">
        <v>586</v>
      </c>
      <c r="H246" s="83" t="s">
        <v>752</v>
      </c>
      <c r="I246" s="100">
        <f t="shared" si="3"/>
        <v>4000</v>
      </c>
      <c r="J246" s="83" t="s">
        <v>753</v>
      </c>
      <c r="K246" s="83" t="s">
        <v>589</v>
      </c>
      <c r="L246" s="83" t="s">
        <v>590</v>
      </c>
      <c r="M246" s="101" t="s">
        <v>631</v>
      </c>
      <c r="N246" s="83" t="s">
        <v>24</v>
      </c>
      <c r="O246" s="83"/>
    </row>
    <row r="247" s="5" customFormat="1" spans="1:15">
      <c r="A247" s="78">
        <v>245</v>
      </c>
      <c r="B247" s="79" t="s">
        <v>583</v>
      </c>
      <c r="C247" s="84" t="s">
        <v>584</v>
      </c>
      <c r="D247" s="81"/>
      <c r="E247" s="81"/>
      <c r="F247" s="79" t="s">
        <v>585</v>
      </c>
      <c r="G247" s="83" t="s">
        <v>586</v>
      </c>
      <c r="H247" s="83" t="s">
        <v>587</v>
      </c>
      <c r="I247" s="100">
        <v>240</v>
      </c>
      <c r="J247" s="83" t="s">
        <v>588</v>
      </c>
      <c r="K247" s="83" t="s">
        <v>589</v>
      </c>
      <c r="L247" s="83" t="s">
        <v>590</v>
      </c>
      <c r="M247" s="101" t="s">
        <v>23</v>
      </c>
      <c r="N247" s="83" t="s">
        <v>30</v>
      </c>
      <c r="O247" s="83"/>
    </row>
    <row r="248" s="5" customFormat="1" ht="45" spans="1:15">
      <c r="A248" s="78">
        <v>246</v>
      </c>
      <c r="B248" s="79" t="s">
        <v>591</v>
      </c>
      <c r="C248" s="84" t="s">
        <v>592</v>
      </c>
      <c r="D248" s="81"/>
      <c r="E248" s="81"/>
      <c r="F248" s="79" t="s">
        <v>585</v>
      </c>
      <c r="G248" s="85">
        <v>8</v>
      </c>
      <c r="H248" s="83" t="s">
        <v>593</v>
      </c>
      <c r="I248" s="100">
        <f t="shared" ref="I248:I256" si="4">G248*H248</f>
        <v>800</v>
      </c>
      <c r="J248" s="83" t="s">
        <v>594</v>
      </c>
      <c r="K248" s="83" t="s">
        <v>589</v>
      </c>
      <c r="L248" s="83" t="s">
        <v>590</v>
      </c>
      <c r="M248" s="101" t="s">
        <v>23</v>
      </c>
      <c r="N248" s="83" t="s">
        <v>30</v>
      </c>
      <c r="O248" s="83"/>
    </row>
    <row r="249" s="5" customFormat="1" ht="33.75" spans="1:15">
      <c r="A249" s="78">
        <v>247</v>
      </c>
      <c r="B249" s="79" t="s">
        <v>595</v>
      </c>
      <c r="C249" s="84" t="s">
        <v>596</v>
      </c>
      <c r="D249" s="81"/>
      <c r="E249" s="81"/>
      <c r="F249" s="79" t="s">
        <v>585</v>
      </c>
      <c r="G249" s="85">
        <v>8</v>
      </c>
      <c r="H249" s="83" t="s">
        <v>593</v>
      </c>
      <c r="I249" s="100">
        <f t="shared" si="4"/>
        <v>800</v>
      </c>
      <c r="J249" s="83" t="s">
        <v>594</v>
      </c>
      <c r="K249" s="83" t="s">
        <v>589</v>
      </c>
      <c r="L249" s="83" t="s">
        <v>590</v>
      </c>
      <c r="M249" s="101" t="s">
        <v>23</v>
      </c>
      <c r="N249" s="83" t="s">
        <v>30</v>
      </c>
      <c r="O249" s="83"/>
    </row>
    <row r="250" s="5" customFormat="1" ht="33.75" spans="1:15">
      <c r="A250" s="78">
        <v>248</v>
      </c>
      <c r="B250" s="79" t="s">
        <v>597</v>
      </c>
      <c r="C250" s="84" t="s">
        <v>598</v>
      </c>
      <c r="D250" s="81"/>
      <c r="E250" s="81"/>
      <c r="F250" s="79" t="s">
        <v>585</v>
      </c>
      <c r="G250" s="85">
        <v>4</v>
      </c>
      <c r="H250" s="83" t="s">
        <v>593</v>
      </c>
      <c r="I250" s="100">
        <f t="shared" si="4"/>
        <v>400</v>
      </c>
      <c r="J250" s="83" t="s">
        <v>594</v>
      </c>
      <c r="K250" s="83" t="s">
        <v>589</v>
      </c>
      <c r="L250" s="83" t="s">
        <v>590</v>
      </c>
      <c r="M250" s="101" t="s">
        <v>23</v>
      </c>
      <c r="N250" s="83" t="s">
        <v>30</v>
      </c>
      <c r="O250" s="83"/>
    </row>
    <row r="251" s="5" customFormat="1" ht="33.75" spans="1:15">
      <c r="A251" s="78">
        <v>249</v>
      </c>
      <c r="B251" s="79" t="s">
        <v>599</v>
      </c>
      <c r="C251" s="84" t="s">
        <v>600</v>
      </c>
      <c r="D251" s="81"/>
      <c r="E251" s="81"/>
      <c r="F251" s="79" t="s">
        <v>585</v>
      </c>
      <c r="G251" s="85">
        <v>4</v>
      </c>
      <c r="H251" s="83" t="s">
        <v>593</v>
      </c>
      <c r="I251" s="100">
        <f t="shared" si="4"/>
        <v>400</v>
      </c>
      <c r="J251" s="83" t="s">
        <v>594</v>
      </c>
      <c r="K251" s="83" t="s">
        <v>589</v>
      </c>
      <c r="L251" s="83" t="s">
        <v>590</v>
      </c>
      <c r="M251" s="101" t="s">
        <v>23</v>
      </c>
      <c r="N251" s="83" t="s">
        <v>30</v>
      </c>
      <c r="O251" s="83"/>
    </row>
    <row r="252" s="5" customFormat="1" ht="33.75" spans="1:15">
      <c r="A252" s="78">
        <v>250</v>
      </c>
      <c r="B252" s="79" t="s">
        <v>601</v>
      </c>
      <c r="C252" s="84" t="s">
        <v>602</v>
      </c>
      <c r="D252" s="81"/>
      <c r="E252" s="81"/>
      <c r="F252" s="79" t="s">
        <v>585</v>
      </c>
      <c r="G252" s="85">
        <v>4</v>
      </c>
      <c r="H252" s="83" t="s">
        <v>593</v>
      </c>
      <c r="I252" s="100">
        <f t="shared" si="4"/>
        <v>400</v>
      </c>
      <c r="J252" s="83" t="s">
        <v>594</v>
      </c>
      <c r="K252" s="83" t="s">
        <v>589</v>
      </c>
      <c r="L252" s="83" t="s">
        <v>590</v>
      </c>
      <c r="M252" s="101" t="s">
        <v>23</v>
      </c>
      <c r="N252" s="83" t="s">
        <v>30</v>
      </c>
      <c r="O252" s="83"/>
    </row>
    <row r="253" s="5" customFormat="1" ht="45" spans="1:15">
      <c r="A253" s="78">
        <v>251</v>
      </c>
      <c r="B253" s="79" t="s">
        <v>603</v>
      </c>
      <c r="C253" s="84" t="s">
        <v>604</v>
      </c>
      <c r="D253" s="81"/>
      <c r="E253" s="81"/>
      <c r="F253" s="79" t="s">
        <v>585</v>
      </c>
      <c r="G253" s="85">
        <v>2</v>
      </c>
      <c r="H253" s="83" t="s">
        <v>593</v>
      </c>
      <c r="I253" s="100">
        <f t="shared" si="4"/>
        <v>200</v>
      </c>
      <c r="J253" s="83" t="s">
        <v>594</v>
      </c>
      <c r="K253" s="83" t="s">
        <v>589</v>
      </c>
      <c r="L253" s="83" t="s">
        <v>590</v>
      </c>
      <c r="M253" s="101" t="s">
        <v>23</v>
      </c>
      <c r="N253" s="83" t="s">
        <v>30</v>
      </c>
      <c r="O253" s="83"/>
    </row>
    <row r="254" s="5" customFormat="1" ht="45" customHeight="1" spans="1:15">
      <c r="A254" s="78">
        <v>252</v>
      </c>
      <c r="B254" s="79" t="s">
        <v>605</v>
      </c>
      <c r="C254" s="84" t="s">
        <v>606</v>
      </c>
      <c r="D254" s="81"/>
      <c r="E254" s="81"/>
      <c r="F254" s="79" t="s">
        <v>585</v>
      </c>
      <c r="G254" s="85">
        <v>46</v>
      </c>
      <c r="H254" s="83" t="s">
        <v>593</v>
      </c>
      <c r="I254" s="100">
        <f t="shared" si="4"/>
        <v>4600</v>
      </c>
      <c r="J254" s="83" t="s">
        <v>594</v>
      </c>
      <c r="K254" s="83" t="s">
        <v>589</v>
      </c>
      <c r="L254" s="83" t="s">
        <v>590</v>
      </c>
      <c r="M254" s="101" t="s">
        <v>23</v>
      </c>
      <c r="N254" s="83" t="s">
        <v>30</v>
      </c>
      <c r="O254" s="83"/>
    </row>
    <row r="255" s="5" customFormat="1" ht="27" customHeight="1" spans="1:15">
      <c r="A255" s="78">
        <v>253</v>
      </c>
      <c r="B255" s="79" t="s">
        <v>607</v>
      </c>
      <c r="C255" s="84" t="s">
        <v>608</v>
      </c>
      <c r="D255" s="81"/>
      <c r="E255" s="81"/>
      <c r="F255" s="79" t="s">
        <v>585</v>
      </c>
      <c r="G255" s="85">
        <v>3</v>
      </c>
      <c r="H255" s="83" t="s">
        <v>593</v>
      </c>
      <c r="I255" s="100">
        <f t="shared" si="4"/>
        <v>300</v>
      </c>
      <c r="J255" s="83" t="s">
        <v>594</v>
      </c>
      <c r="K255" s="83" t="s">
        <v>589</v>
      </c>
      <c r="L255" s="83" t="s">
        <v>590</v>
      </c>
      <c r="M255" s="101" t="s">
        <v>23</v>
      </c>
      <c r="N255" s="83" t="s">
        <v>30</v>
      </c>
      <c r="O255" s="83"/>
    </row>
    <row r="256" s="5" customFormat="1" ht="29" customHeight="1" spans="1:15">
      <c r="A256" s="86">
        <v>254</v>
      </c>
      <c r="B256" s="87" t="s">
        <v>609</v>
      </c>
      <c r="C256" s="88" t="s">
        <v>610</v>
      </c>
      <c r="D256" s="81"/>
      <c r="E256" s="81"/>
      <c r="F256" s="79" t="s">
        <v>585</v>
      </c>
      <c r="G256" s="85">
        <v>8</v>
      </c>
      <c r="H256" s="83" t="s">
        <v>593</v>
      </c>
      <c r="I256" s="100">
        <f t="shared" si="4"/>
        <v>800</v>
      </c>
      <c r="J256" s="83" t="s">
        <v>594</v>
      </c>
      <c r="K256" s="83" t="s">
        <v>589</v>
      </c>
      <c r="L256" s="83" t="s">
        <v>590</v>
      </c>
      <c r="M256" s="101" t="s">
        <v>23</v>
      </c>
      <c r="N256" s="83" t="s">
        <v>30</v>
      </c>
      <c r="O256" s="83"/>
    </row>
    <row r="257" s="6" customFormat="1" ht="29" customHeight="1" spans="1:15">
      <c r="A257" s="15">
        <v>255</v>
      </c>
      <c r="B257" s="16" t="s">
        <v>611</v>
      </c>
      <c r="C257" s="16" t="s">
        <v>612</v>
      </c>
      <c r="D257" s="102" t="s">
        <v>613</v>
      </c>
      <c r="E257" s="103"/>
      <c r="F257" s="104" t="s">
        <v>19</v>
      </c>
      <c r="G257" s="105"/>
      <c r="H257" s="39"/>
      <c r="I257" s="18">
        <v>50</v>
      </c>
      <c r="J257" s="111" t="s">
        <v>614</v>
      </c>
      <c r="K257" s="39" t="s">
        <v>615</v>
      </c>
      <c r="L257" s="39" t="s">
        <v>590</v>
      </c>
      <c r="M257" s="39" t="s">
        <v>23</v>
      </c>
      <c r="N257" s="112" t="s">
        <v>30</v>
      </c>
      <c r="O257" s="39"/>
    </row>
    <row r="258" s="6" customFormat="1" ht="29" customHeight="1" spans="1:15">
      <c r="A258" s="106">
        <v>256</v>
      </c>
      <c r="B258" s="16" t="s">
        <v>616</v>
      </c>
      <c r="C258" s="16" t="s">
        <v>617</v>
      </c>
      <c r="D258" s="102" t="s">
        <v>618</v>
      </c>
      <c r="E258" s="103"/>
      <c r="F258" s="104" t="s">
        <v>19</v>
      </c>
      <c r="G258" s="105"/>
      <c r="H258" s="39"/>
      <c r="I258" s="18">
        <v>200</v>
      </c>
      <c r="J258" s="111" t="s">
        <v>614</v>
      </c>
      <c r="K258" s="39" t="s">
        <v>615</v>
      </c>
      <c r="L258" s="39" t="s">
        <v>590</v>
      </c>
      <c r="M258" s="39" t="s">
        <v>23</v>
      </c>
      <c r="N258" s="112" t="s">
        <v>30</v>
      </c>
      <c r="O258" s="39"/>
    </row>
    <row r="259" s="6" customFormat="1" ht="29" customHeight="1" spans="1:15">
      <c r="A259" s="15">
        <v>257</v>
      </c>
      <c r="B259" s="16" t="s">
        <v>619</v>
      </c>
      <c r="C259" s="16" t="s">
        <v>620</v>
      </c>
      <c r="D259" s="102" t="s">
        <v>621</v>
      </c>
      <c r="E259" s="103"/>
      <c r="F259" s="104" t="s">
        <v>19</v>
      </c>
      <c r="G259" s="105"/>
      <c r="H259" s="39"/>
      <c r="I259" s="18">
        <v>1</v>
      </c>
      <c r="J259" s="111" t="s">
        <v>622</v>
      </c>
      <c r="K259" s="39" t="s">
        <v>615</v>
      </c>
      <c r="L259" s="39" t="s">
        <v>590</v>
      </c>
      <c r="M259" s="39" t="s">
        <v>23</v>
      </c>
      <c r="N259" s="112" t="s">
        <v>623</v>
      </c>
      <c r="O259" s="39"/>
    </row>
    <row r="260" s="6" customFormat="1" ht="29" customHeight="1" spans="1:15">
      <c r="A260" s="106">
        <v>258</v>
      </c>
      <c r="B260" s="21" t="s">
        <v>624</v>
      </c>
      <c r="C260" s="21" t="s">
        <v>625</v>
      </c>
      <c r="D260" s="107" t="s">
        <v>626</v>
      </c>
      <c r="E260" s="108"/>
      <c r="F260" s="109" t="s">
        <v>19</v>
      </c>
      <c r="G260" s="96"/>
      <c r="H260" s="110"/>
      <c r="I260" s="56">
        <v>4</v>
      </c>
      <c r="J260" s="113" t="s">
        <v>627</v>
      </c>
      <c r="K260" s="110" t="s">
        <v>615</v>
      </c>
      <c r="L260" s="110" t="s">
        <v>590</v>
      </c>
      <c r="M260" s="110" t="s">
        <v>23</v>
      </c>
      <c r="N260" s="114" t="s">
        <v>30</v>
      </c>
      <c r="O260" s="110"/>
    </row>
    <row r="261" s="4" customFormat="1" ht="30" customHeight="1" spans="1:1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</row>
  </sheetData>
  <autoFilter xmlns:etc="http://www.wps.cn/officeDocument/2017/etCustomData" ref="A2:O261" etc:filterBottomFollowUsedRange="0">
    <extLst/>
  </autoFilter>
  <mergeCells count="2">
    <mergeCell ref="A1:O1"/>
    <mergeCell ref="A261:O261"/>
  </mergeCells>
  <conditionalFormatting sqref="B241:B246">
    <cfRule type="duplicateValues" dxfId="0" priority="2"/>
  </conditionalFormatting>
  <conditionalFormatting sqref="B247:B26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一般性谈判CC+</vt:lpstr>
      <vt:lpstr>竞标式谈判AB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Anonymous</cp:lastModifiedBy>
  <dcterms:created xsi:type="dcterms:W3CDTF">2025-08-25T01:00:00Z</dcterms:created>
  <dcterms:modified xsi:type="dcterms:W3CDTF">2026-01-13T05:41:22Z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1729CC3093BD4732A7420B1827078DB8</vt:lpwstr>
  </property>
  <property fmtid="{D5CDD505-2E9C-101B-9397-08002B2CF9AE}" pid="3" name="KSOProductBuildVer">
    <vt:lpwstr>2052-12.8.2.18205</vt:lpwstr>
  </property>
</Properties>
</file>